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07355\Desktop\Short Topics\Auto Repo Calculation\"/>
    </mc:Choice>
  </mc:AlternateContent>
  <xr:revisionPtr revIDLastSave="0" documentId="8_{9FEF0F57-F24D-4E8D-B0B1-29D23398D809}" xr6:coauthVersionLast="47" xr6:coauthVersionMax="47" xr10:uidLastSave="{00000000-0000-0000-0000-000000000000}"/>
  <bookViews>
    <workbookView xWindow="555" yWindow="75" windowWidth="17760" windowHeight="10920" activeTab="1" xr2:uid="{1CCAB5B9-163C-4E4E-A724-D1C23834C661}"/>
  </bookViews>
  <sheets>
    <sheet name=" Instructions 12 2023" sheetId="2" r:id="rId1"/>
    <sheet name="Repossession Credi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6" i="1" l="1"/>
  <c r="W25" i="1"/>
  <c r="W24" i="1"/>
  <c r="W23" i="1"/>
  <c r="W22" i="1"/>
  <c r="W20" i="1"/>
  <c r="W19" i="1"/>
  <c r="W18" i="1"/>
  <c r="W17" i="1"/>
  <c r="W16" i="1"/>
  <c r="W15" i="1"/>
  <c r="W14" i="1"/>
  <c r="W13" i="1"/>
  <c r="W12" i="1"/>
  <c r="W11" i="1"/>
  <c r="K8" i="1" l="1"/>
  <c r="L8" i="1" s="1"/>
  <c r="K30" i="2"/>
  <c r="L30" i="2" s="1"/>
  <c r="K22" i="1"/>
  <c r="K26" i="1"/>
  <c r="K25" i="1"/>
  <c r="K24" i="1"/>
  <c r="K23" i="1"/>
  <c r="K21" i="1"/>
  <c r="K9" i="1"/>
  <c r="L9" i="1" s="1"/>
  <c r="K20" i="1"/>
  <c r="K19" i="1"/>
  <c r="K18" i="1"/>
  <c r="T8" i="1" l="1"/>
  <c r="N8" i="1"/>
  <c r="T30" i="2"/>
  <c r="V30" i="2" s="1"/>
  <c r="W30" i="2" s="1"/>
  <c r="P30" i="2"/>
  <c r="R30" i="2" s="1"/>
  <c r="N30" i="2"/>
  <c r="Y30" i="2" l="1"/>
  <c r="T25" i="1"/>
  <c r="V25" i="1" s="1"/>
  <c r="T24" i="1"/>
  <c r="L26" i="1"/>
  <c r="L25" i="1"/>
  <c r="L24" i="1"/>
  <c r="L19" i="1"/>
  <c r="K17" i="1"/>
  <c r="P17" i="1" s="1"/>
  <c r="K16" i="1"/>
  <c r="K15" i="1"/>
  <c r="L15" i="1" s="1"/>
  <c r="K14" i="1"/>
  <c r="K13" i="1"/>
  <c r="K12" i="1"/>
  <c r="K11" i="1"/>
  <c r="K10" i="1"/>
  <c r="I27" i="1"/>
  <c r="H27" i="1"/>
  <c r="G27" i="1"/>
  <c r="L21" i="1" l="1"/>
  <c r="N21" i="1" s="1"/>
  <c r="P21" i="1"/>
  <c r="T26" i="1"/>
  <c r="V26" i="1" s="1"/>
  <c r="N26" i="1"/>
  <c r="P26" i="1"/>
  <c r="R26" i="1" s="1"/>
  <c r="N25" i="1"/>
  <c r="P25" i="1"/>
  <c r="R25" i="1" s="1"/>
  <c r="N24" i="1"/>
  <c r="P24" i="1"/>
  <c r="R24" i="1" s="1"/>
  <c r="L23" i="1"/>
  <c r="N23" i="1" s="1"/>
  <c r="P23" i="1"/>
  <c r="R23" i="1" s="1"/>
  <c r="T23" i="1"/>
  <c r="V23" i="1" s="1"/>
  <c r="L22" i="1"/>
  <c r="N22" i="1" s="1"/>
  <c r="P22" i="1"/>
  <c r="R22" i="1" s="1"/>
  <c r="T22" i="1"/>
  <c r="V22" i="1" s="1"/>
  <c r="L20" i="1"/>
  <c r="N20" i="1" s="1"/>
  <c r="P20" i="1"/>
  <c r="R20" i="1" s="1"/>
  <c r="N19" i="1"/>
  <c r="P19" i="1"/>
  <c r="R19" i="1" s="1"/>
  <c r="L18" i="1"/>
  <c r="N18" i="1" s="1"/>
  <c r="P18" i="1"/>
  <c r="R18" i="1" s="1"/>
  <c r="L16" i="1"/>
  <c r="N16" i="1" s="1"/>
  <c r="P16" i="1"/>
  <c r="R16" i="1" s="1"/>
  <c r="N15" i="1"/>
  <c r="P15" i="1"/>
  <c r="R15" i="1" s="1"/>
  <c r="L14" i="1"/>
  <c r="N14" i="1" s="1"/>
  <c r="P14" i="1"/>
  <c r="R14" i="1" s="1"/>
  <c r="L13" i="1"/>
  <c r="N13" i="1" s="1"/>
  <c r="P13" i="1"/>
  <c r="R13" i="1" s="1"/>
  <c r="L17" i="1"/>
  <c r="N17" i="1" s="1"/>
  <c r="L12" i="1"/>
  <c r="N12" i="1" s="1"/>
  <c r="P12" i="1"/>
  <c r="R12" i="1" s="1"/>
  <c r="L11" i="1"/>
  <c r="N11" i="1" s="1"/>
  <c r="P11" i="1"/>
  <c r="R11" i="1" s="1"/>
  <c r="L10" i="1"/>
  <c r="N10" i="1" s="1"/>
  <c r="P10" i="1"/>
  <c r="R10" i="1" s="1"/>
  <c r="N9" i="1"/>
  <c r="P9" i="1"/>
  <c r="R9" i="1" s="1"/>
  <c r="V24" i="1"/>
  <c r="T10" i="1"/>
  <c r="T17" i="1"/>
  <c r="T18" i="1"/>
  <c r="V18" i="1" s="1"/>
  <c r="T20" i="1"/>
  <c r="V20" i="1" s="1"/>
  <c r="T15" i="1"/>
  <c r="V15" i="1" s="1"/>
  <c r="T16" i="1"/>
  <c r="V16" i="1" s="1"/>
  <c r="T19" i="1"/>
  <c r="V19" i="1" s="1"/>
  <c r="T9" i="1"/>
  <c r="V9" i="1" s="1"/>
  <c r="W9" i="1" s="1"/>
  <c r="T21" i="1"/>
  <c r="T11" i="1"/>
  <c r="V11" i="1" s="1"/>
  <c r="T12" i="1"/>
  <c r="V12" i="1" s="1"/>
  <c r="T13" i="1"/>
  <c r="V13" i="1" s="1"/>
  <c r="T14" i="1"/>
  <c r="V14" i="1" s="1"/>
  <c r="K27" i="1"/>
  <c r="R17" i="1"/>
  <c r="V8" i="1"/>
  <c r="W8" i="1" s="1"/>
  <c r="W27" i="1" l="1"/>
  <c r="Y25" i="1"/>
  <c r="P8" i="1"/>
  <c r="R8" i="1" s="1"/>
  <c r="Y8" i="1" s="1"/>
  <c r="Y24" i="1"/>
  <c r="Y22" i="1"/>
  <c r="N27" i="1"/>
  <c r="V17" i="1"/>
  <c r="Y17" i="1" s="1"/>
  <c r="V10" i="1"/>
  <c r="Y20" i="1"/>
  <c r="Y15" i="1"/>
  <c r="Y18" i="1"/>
  <c r="Y14" i="1"/>
  <c r="Y23" i="1"/>
  <c r="Y26" i="1"/>
  <c r="L27" i="1"/>
  <c r="Y19" i="1"/>
  <c r="V21" i="1"/>
  <c r="W21" i="1" s="1"/>
  <c r="Y11" i="1"/>
  <c r="R21" i="1"/>
  <c r="Y9" i="1"/>
  <c r="Y16" i="1"/>
  <c r="Y13" i="1"/>
  <c r="Y12" i="1"/>
  <c r="Y10" i="1" l="1"/>
  <c r="W10" i="1"/>
  <c r="P27" i="1"/>
  <c r="V27" i="1"/>
  <c r="Y21" i="1"/>
  <c r="Y27" i="1" s="1"/>
  <c r="T27" i="1"/>
  <c r="R27" i="1"/>
</calcChain>
</file>

<file path=xl/sharedStrings.xml><?xml version="1.0" encoding="utf-8"?>
<sst xmlns="http://schemas.openxmlformats.org/spreadsheetml/2006/main" count="222" uniqueCount="111">
  <si>
    <t>Sales Date</t>
  </si>
  <si>
    <t>Acct #</t>
  </si>
  <si>
    <t>Repo Date</t>
  </si>
  <si>
    <t>Down Payment</t>
  </si>
  <si>
    <t>Principal Paid</t>
  </si>
  <si>
    <t>State Tax Credit</t>
  </si>
  <si>
    <t>Local Tax Credit</t>
  </si>
  <si>
    <t>SSA Tax Credit</t>
  </si>
  <si>
    <t>FEIN:</t>
  </si>
  <si>
    <t>Repossession Credit Calculation</t>
  </si>
  <si>
    <t>Total Tax Credit</t>
  </si>
  <si>
    <t>Customer Name</t>
  </si>
  <si>
    <t>SSA Tax Rate</t>
  </si>
  <si>
    <t>State Tax Calculations</t>
  </si>
  <si>
    <t>Total</t>
  </si>
  <si>
    <t>Tax Credit</t>
  </si>
  <si>
    <t>Data Entry Cells</t>
  </si>
  <si>
    <t>Formula</t>
  </si>
  <si>
    <t>Total Reduction in Sales Price</t>
  </si>
  <si>
    <t>Required Reduction $500</t>
  </si>
  <si>
    <t>Reporting Period:</t>
  </si>
  <si>
    <t>Taxpayer Name</t>
  </si>
  <si>
    <t>Local Tax Calculations</t>
  </si>
  <si>
    <t xml:space="preserve">State Single Article Calculations </t>
  </si>
  <si>
    <t>State Tax Rate</t>
  </si>
  <si>
    <t xml:space="preserve">Oct. 1, 2023 </t>
  </si>
  <si>
    <t xml:space="preserve">Nov. 1, 2023 </t>
  </si>
  <si>
    <t>Nov. 2023</t>
  </si>
  <si>
    <t>66B</t>
  </si>
  <si>
    <t xml:space="preserve">Joe Smith  </t>
  </si>
  <si>
    <t xml:space="preserve"> </t>
  </si>
  <si>
    <t xml:space="preserve">  </t>
  </si>
  <si>
    <t xml:space="preserve">   </t>
  </si>
  <si>
    <r>
      <rPr>
        <b/>
        <sz val="11"/>
        <color theme="1"/>
        <rFont val="Calibri"/>
        <family val="2"/>
        <scheme val="minor"/>
      </rPr>
      <t>EXAMPLE</t>
    </r>
    <r>
      <rPr>
        <sz val="11"/>
        <color theme="1"/>
        <rFont val="Calibri"/>
        <family val="2"/>
        <scheme val="minor"/>
      </rPr>
      <t xml:space="preserve"> </t>
    </r>
  </si>
  <si>
    <t>A</t>
  </si>
  <si>
    <t>B</t>
  </si>
  <si>
    <t>C</t>
  </si>
  <si>
    <t>D</t>
  </si>
  <si>
    <t>E</t>
  </si>
  <si>
    <t xml:space="preserve">F </t>
  </si>
  <si>
    <t>G</t>
  </si>
  <si>
    <t>H</t>
  </si>
  <si>
    <t>I</t>
  </si>
  <si>
    <t>J</t>
  </si>
  <si>
    <t>K</t>
  </si>
  <si>
    <t xml:space="preserve">L 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</si>
  <si>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</si>
  <si>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</si>
  <si>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</si>
  <si>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</si>
  <si>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</si>
  <si>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</si>
  <si>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</si>
  <si>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</si>
  <si>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</si>
  <si>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</si>
  <si>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</si>
  <si>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 xml:space="preserve">The Repossession Credit Worksheet is set up to track all automobiles that have been repossessed by a dealer.  </t>
  </si>
  <si>
    <t xml:space="preserve">The columns with "Formula" in the title will auto calculate and total the columns. </t>
  </si>
  <si>
    <t xml:space="preserve">This excel worksheet should be completed monthly to support any credits reported on the dealer's sales/use tax returns. </t>
  </si>
  <si>
    <t>Reporting Period</t>
  </si>
  <si>
    <t>VIN#</t>
  </si>
  <si>
    <t>QI88D4203S</t>
  </si>
  <si>
    <t xml:space="preserve">Select Local Tax Rate </t>
  </si>
  <si>
    <r>
      <rPr>
        <b/>
        <sz val="16"/>
        <color theme="1"/>
        <rFont val="Calibri"/>
        <family val="2"/>
        <scheme val="minor"/>
      </rPr>
      <t xml:space="preserve">                                                 </t>
    </r>
    <r>
      <rPr>
        <b/>
        <u/>
        <sz val="16"/>
        <color theme="1"/>
        <rFont val="Calibri"/>
        <family val="2"/>
        <scheme val="minor"/>
      </rPr>
      <t xml:space="preserve"> Instructions for Repossession Credit Calculation </t>
    </r>
  </si>
  <si>
    <t xml:space="preserve">                                    If dealer is located in Hamblen County with local rate of $300 or Hancock with local rate of $375 contact the Department for instructions. </t>
  </si>
  <si>
    <r>
      <rPr>
        <b/>
        <sz val="11"/>
        <color theme="1"/>
        <rFont val="Calibri"/>
        <family val="2"/>
        <scheme val="minor"/>
      </rPr>
      <t xml:space="preserve">                                    Note</t>
    </r>
    <r>
      <rPr>
        <sz val="11"/>
        <color theme="1"/>
        <rFont val="Calibri"/>
        <family val="2"/>
        <scheme val="minor"/>
      </rPr>
      <t xml:space="preserve">: The sales/use tax return Sch. A, line 8 states to enter the same amount in Sch. B.  </t>
    </r>
  </si>
  <si>
    <r>
      <rPr>
        <b/>
        <sz val="11"/>
        <color theme="1"/>
        <rFont val="Calibri"/>
        <family val="2"/>
        <scheme val="minor"/>
      </rPr>
      <t xml:space="preserve">                                    ONLY</t>
    </r>
    <r>
      <rPr>
        <sz val="11"/>
        <color theme="1"/>
        <rFont val="Calibri"/>
        <family val="2"/>
        <scheme val="minor"/>
      </rPr>
      <t xml:space="preserve"> the calculated applicable local amount should be entered in Sch. B. for the $1,600.00 single article cap credit.  </t>
    </r>
  </si>
  <si>
    <t xml:space="preserve">Taxable         Sales Price </t>
  </si>
  <si>
    <t xml:space="preserve"> SSA Credit Base</t>
  </si>
  <si>
    <t>X</t>
  </si>
  <si>
    <t>Y</t>
  </si>
  <si>
    <t>Dealers should use the credit totals from columns L, P, and W to complete their sales/use tax return when repossession credit is being reported.</t>
  </si>
  <si>
    <t xml:space="preserve">Taxable Sales Price </t>
  </si>
  <si>
    <t>Sch. A, Line 8 Unpaid Principal Balance / State Credit Base</t>
  </si>
  <si>
    <r>
      <t xml:space="preserve">Sch. B, Line 2 </t>
    </r>
    <r>
      <rPr>
        <b/>
        <u val="singleAccounting"/>
        <sz val="11"/>
        <color theme="1"/>
        <rFont val="Calibri"/>
        <family val="2"/>
        <scheme val="minor"/>
      </rPr>
      <t>Applicable</t>
    </r>
    <r>
      <rPr>
        <b/>
        <sz val="11"/>
        <color theme="1"/>
        <rFont val="Calibri"/>
        <family val="2"/>
        <scheme val="minor"/>
      </rPr>
      <t xml:space="preserve"> Local Credit Base</t>
    </r>
  </si>
  <si>
    <t>Sch. A, line 9, and B, line 2 -SSA Credit Base</t>
  </si>
  <si>
    <r>
      <t xml:space="preserve">Sch. B, line 2 </t>
    </r>
    <r>
      <rPr>
        <b/>
        <u val="singleAccounting"/>
        <sz val="11"/>
        <color theme="1"/>
        <rFont val="Calibri"/>
        <family val="2"/>
        <scheme val="minor"/>
      </rPr>
      <t>Applicable</t>
    </r>
    <r>
      <rPr>
        <b/>
        <sz val="11"/>
        <color theme="1"/>
        <rFont val="Calibri"/>
        <family val="2"/>
        <scheme val="minor"/>
      </rPr>
      <t xml:space="preserve"> Local Credit Base</t>
    </r>
  </si>
  <si>
    <t>Sch. A, Line 8 - Unpaid Principal Balance / State Credit Base</t>
  </si>
  <si>
    <t xml:space="preserve"> Sch. A line 9 &amp; Sch. B line 2 Applicable SSA  Credit Base  </t>
  </si>
  <si>
    <t xml:space="preserve">Fill in columns A through J and select the correct local rate in column Q.   All other fields will automatically calculate. </t>
  </si>
  <si>
    <t xml:space="preserve">Columns A to F:     </t>
  </si>
  <si>
    <t xml:space="preserve">Enter the customer transaction information. </t>
  </si>
  <si>
    <t xml:space="preserve">Columns G to I:      </t>
  </si>
  <si>
    <t xml:space="preserve">Column J:               </t>
  </si>
  <si>
    <r>
      <rPr>
        <b/>
        <sz val="11"/>
        <color theme="1"/>
        <rFont val="Calibri"/>
        <family val="2"/>
        <scheme val="minor"/>
      </rPr>
      <t xml:space="preserve">Column K: </t>
    </r>
    <r>
      <rPr>
        <sz val="11"/>
        <color theme="1"/>
        <rFont val="Calibri"/>
        <family val="2"/>
        <scheme val="minor"/>
      </rPr>
      <t xml:space="preserve">             </t>
    </r>
  </si>
  <si>
    <t xml:space="preserve">Calculated total reduction in sale price. </t>
  </si>
  <si>
    <r>
      <rPr>
        <b/>
        <sz val="11"/>
        <color theme="1"/>
        <rFont val="Calibri"/>
        <family val="2"/>
        <scheme val="minor"/>
      </rPr>
      <t xml:space="preserve">Column L:               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</si>
  <si>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 xml:space="preserve">Column M:             </t>
    </r>
    <r>
      <rPr>
        <sz val="11"/>
        <color theme="1"/>
        <rFont val="Calibri"/>
        <family val="2"/>
        <scheme val="minor"/>
      </rPr>
      <t xml:space="preserve"> </t>
    </r>
  </si>
  <si>
    <t xml:space="preserve">State tax rate currently at 7%. </t>
  </si>
  <si>
    <t xml:space="preserve">Column N:              </t>
  </si>
  <si>
    <t>Calculated state tax credit.</t>
  </si>
  <si>
    <t xml:space="preserve">Column P:              </t>
  </si>
  <si>
    <t>Calculated applicable local amount to be included on Schedule B, line 2 of the Sales/Use tax return.</t>
  </si>
  <si>
    <t xml:space="preserve">Column Q:              </t>
  </si>
  <si>
    <t xml:space="preserve">Select the correct local tax rate from the dropdown box to the right of the cell. The three choices are 2.25, 2.50 and 2.75% </t>
  </si>
  <si>
    <t xml:space="preserve">Column R:               </t>
  </si>
  <si>
    <t>Calculated amount of local tax credit.</t>
  </si>
  <si>
    <r>
      <rPr>
        <b/>
        <sz val="11"/>
        <color theme="1"/>
        <rFont val="Calibri"/>
        <family val="2"/>
        <scheme val="minor"/>
      </rPr>
      <t xml:space="preserve">Column T:              </t>
    </r>
    <r>
      <rPr>
        <sz val="11"/>
        <color theme="1"/>
        <rFont val="Calibri"/>
        <family val="2"/>
        <scheme val="minor"/>
      </rPr>
      <t xml:space="preserve"> </t>
    </r>
  </si>
  <si>
    <t>Calculated state single article base amount.</t>
  </si>
  <si>
    <t xml:space="preserve">Column U:              </t>
  </si>
  <si>
    <t>State single article tax rate of 2.75%.</t>
  </si>
  <si>
    <r>
      <rPr>
        <b/>
        <sz val="11"/>
        <color theme="1"/>
        <rFont val="Calibri"/>
        <family val="2"/>
        <scheme val="minor"/>
      </rPr>
      <t xml:space="preserve">Column V:          </t>
    </r>
    <r>
      <rPr>
        <sz val="11"/>
        <color theme="1"/>
        <rFont val="Calibri"/>
        <family val="2"/>
        <scheme val="minor"/>
      </rPr>
      <t xml:space="preserve">    </t>
    </r>
  </si>
  <si>
    <t xml:space="preserve">Calculated state single article tax credit. </t>
  </si>
  <si>
    <r>
      <rPr>
        <b/>
        <sz val="11"/>
        <color theme="1"/>
        <rFont val="Calibri"/>
        <family val="2"/>
        <scheme val="minor"/>
      </rPr>
      <t>Column W</t>
    </r>
    <r>
      <rPr>
        <sz val="11"/>
        <color theme="1"/>
        <rFont val="Calibri"/>
        <family val="2"/>
        <scheme val="minor"/>
      </rPr>
      <t xml:space="preserve">:            </t>
    </r>
  </si>
  <si>
    <t xml:space="preserve">Calculated applicable state single amount to be entered on Schedule A line 9 and Schedule B line 2 for credit.  Schedule C does not have adjustment line.  </t>
  </si>
  <si>
    <t xml:space="preserve">Column Y:              </t>
  </si>
  <si>
    <t xml:space="preserve">Calculated total tax credit that will result from repossessions for the reporting period. </t>
  </si>
  <si>
    <t>Enter the required reduction of each transaction by $500.00.</t>
  </si>
  <si>
    <t xml:space="preserve">Enter the amounts the customer paid on principal amount prior to repossession.  No interest, carrying charges or similar charges should be included. </t>
  </si>
  <si>
    <t xml:space="preserve">Calculated net principal balance for the state amount to be included on Schedule A, Line 8 of the Sales/Use tax return.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</si>
</sst>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6">
    <xf numFmtId="0" fontId="0" fillId="0" borderId="0" xfId="0"/>
    <xf numFmtId="44" fontId="0" fillId="0" borderId="0" xfId="1" applyFont="1"/>
    <xf numFmtId="44" fontId="1" fillId="2" borderId="0" xfId="1" applyFill="1" applyAlignment="1">
      <alignment horizontal="center"/>
    </xf>
    <xf numFmtId="0" fontId="3" fillId="0" borderId="0" xfId="0" applyFont="1"/>
    <xf numFmtId="0" fontId="2" fillId="3" borderId="0" xfId="0" applyFont="1" applyFill="1" applyAlignment="1">
      <alignment horizontal="center"/>
    </xf>
    <xf numFmtId="44" fontId="0" fillId="0" borderId="1" xfId="1" applyFont="1" applyBorder="1"/>
    <xf numFmtId="0" fontId="0" fillId="0" borderId="1" xfId="0" applyBorder="1"/>
    <xf numFmtId="44" fontId="0" fillId="0" borderId="0" xfId="1" applyFont="1" applyProtection="1">
      <protection locked="0"/>
    </xf>
    <xf numFmtId="0" fontId="2" fillId="0" borderId="0" xfId="0" applyFont="1" applyFill="1"/>
    <xf numFmtId="0" fontId="2" fillId="4" borderId="2" xfId="0" applyFont="1" applyFill="1" applyBorder="1"/>
    <xf numFmtId="44" fontId="2" fillId="4" borderId="2" xfId="1" applyFont="1" applyFill="1" applyBorder="1" applyAlignment="1">
      <alignment horizontal="center" wrapText="1"/>
    </xf>
    <xf numFmtId="44" fontId="2" fillId="4" borderId="0" xfId="1" applyFont="1" applyFill="1" applyAlignment="1" applyProtection="1">
      <alignment horizontal="center" wrapText="1"/>
      <protection locked="0"/>
    </xf>
    <xf numFmtId="44" fontId="0" fillId="0" borderId="0" xfId="1" applyFont="1" applyFill="1" applyProtection="1">
      <protection locked="0"/>
    </xf>
    <xf numFmtId="44" fontId="0" fillId="0" borderId="0" xfId="1" applyFont="1" applyFill="1"/>
    <xf numFmtId="0" fontId="0" fillId="0" borderId="0" xfId="0" applyFill="1"/>
    <xf numFmtId="42" fontId="0" fillId="0" borderId="1" xfId="1" applyNumberFormat="1" applyFont="1" applyBorder="1"/>
    <xf numFmtId="44" fontId="2" fillId="5" borderId="2" xfId="1" applyFont="1" applyFill="1" applyBorder="1" applyAlignment="1">
      <alignment horizontal="center"/>
    </xf>
    <xf numFmtId="44" fontId="1" fillId="0" borderId="2" xfId="1" applyFill="1" applyBorder="1" applyAlignment="1">
      <alignment horizontal="center"/>
    </xf>
    <xf numFmtId="44" fontId="0" fillId="0" borderId="2" xfId="1" applyFont="1" applyBorder="1"/>
    <xf numFmtId="0" fontId="0" fillId="0" borderId="2" xfId="0" applyBorder="1"/>
    <xf numFmtId="44" fontId="2" fillId="0" borderId="2" xfId="1" applyFont="1" applyFill="1" applyBorder="1" applyAlignment="1">
      <alignment horizontal="center" wrapText="1"/>
    </xf>
    <xf numFmtId="44" fontId="2" fillId="0" borderId="2" xfId="1" applyFont="1" applyBorder="1" applyAlignment="1">
      <alignment horizontal="center" wrapText="1"/>
    </xf>
    <xf numFmtId="44" fontId="2" fillId="0" borderId="2" xfId="1" applyFont="1" applyBorder="1" applyAlignment="1">
      <alignment horizontal="center"/>
    </xf>
    <xf numFmtId="44" fontId="0" fillId="0" borderId="2" xfId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0" fontId="0" fillId="0" borderId="0" xfId="1" applyNumberFormat="1" applyFont="1" applyProtection="1"/>
    <xf numFmtId="10" fontId="0" fillId="0" borderId="0" xfId="1" applyNumberFormat="1" applyFont="1" applyFill="1" applyProtection="1"/>
    <xf numFmtId="42" fontId="2" fillId="0" borderId="0" xfId="0" applyNumberFormat="1" applyFont="1" applyProtection="1"/>
    <xf numFmtId="42" fontId="2" fillId="0" borderId="0" xfId="0" applyNumberFormat="1" applyFont="1" applyFill="1" applyProtection="1"/>
    <xf numFmtId="44" fontId="1" fillId="0" borderId="0" xfId="1" applyFont="1" applyProtection="1"/>
    <xf numFmtId="44" fontId="1" fillId="0" borderId="0" xfId="1" applyFont="1" applyFill="1" applyProtection="1"/>
    <xf numFmtId="44" fontId="1" fillId="0" borderId="1" xfId="1" applyFont="1" applyBorder="1"/>
    <xf numFmtId="44" fontId="2" fillId="0" borderId="0" xfId="1" applyFont="1"/>
    <xf numFmtId="42" fontId="1" fillId="0" borderId="0" xfId="1" applyNumberFormat="1" applyFont="1" applyProtection="1"/>
    <xf numFmtId="42" fontId="1" fillId="0" borderId="0" xfId="1" applyNumberFormat="1" applyFont="1" applyFill="1" applyProtection="1"/>
    <xf numFmtId="42" fontId="1" fillId="0" borderId="1" xfId="1" applyNumberFormat="1" applyFont="1" applyBorder="1"/>
    <xf numFmtId="44" fontId="2" fillId="6" borderId="0" xfId="1" applyFont="1" applyFill="1" applyProtection="1"/>
    <xf numFmtId="44" fontId="2" fillId="6" borderId="1" xfId="1" applyFont="1" applyFill="1" applyBorder="1"/>
    <xf numFmtId="44" fontId="2" fillId="6" borderId="2" xfId="1" applyFont="1" applyFill="1" applyBorder="1" applyAlignment="1">
      <alignment horizontal="center" wrapText="1"/>
    </xf>
    <xf numFmtId="44" fontId="4" fillId="6" borderId="0" xfId="2" applyNumberFormat="1" applyFont="1" applyFill="1" applyProtection="1"/>
    <xf numFmtId="44" fontId="2" fillId="7" borderId="0" xfId="1" applyFont="1" applyFill="1"/>
    <xf numFmtId="0" fontId="0" fillId="0" borderId="0" xfId="0"/>
    <xf numFmtId="44" fontId="5" fillId="5" borderId="2" xfId="1" applyFont="1" applyFill="1" applyBorder="1" applyAlignment="1">
      <alignment horizontal="center" wrapText="1"/>
    </xf>
    <xf numFmtId="14" fontId="0" fillId="8" borderId="2" xfId="0" applyNumberFormat="1" applyFill="1" applyBorder="1"/>
    <xf numFmtId="0" fontId="0" fillId="8" borderId="2" xfId="0" applyFill="1" applyBorder="1"/>
    <xf numFmtId="44" fontId="0" fillId="8" borderId="2" xfId="1" applyFont="1" applyFill="1" applyBorder="1" applyProtection="1">
      <protection locked="0"/>
    </xf>
    <xf numFmtId="44" fontId="1" fillId="8" borderId="2" xfId="1" applyFont="1" applyFill="1" applyBorder="1" applyProtection="1"/>
    <xf numFmtId="44" fontId="2" fillId="8" borderId="2" xfId="1" applyFont="1" applyFill="1" applyBorder="1" applyProtection="1"/>
    <xf numFmtId="10" fontId="0" fillId="8" borderId="2" xfId="1" applyNumberFormat="1" applyFont="1" applyFill="1" applyBorder="1" applyProtection="1"/>
    <xf numFmtId="42" fontId="1" fillId="8" borderId="2" xfId="1" applyNumberFormat="1" applyFont="1" applyFill="1" applyBorder="1" applyProtection="1"/>
    <xf numFmtId="44" fontId="0" fillId="8" borderId="2" xfId="1" applyFont="1" applyFill="1" applyBorder="1"/>
    <xf numFmtId="44" fontId="4" fillId="8" borderId="2" xfId="2" applyNumberFormat="1" applyFont="1" applyFill="1" applyBorder="1" applyProtection="1"/>
    <xf numFmtId="42" fontId="2" fillId="8" borderId="2" xfId="0" applyNumberFormat="1" applyFont="1" applyFill="1" applyBorder="1" applyProtection="1"/>
    <xf numFmtId="44" fontId="0" fillId="7" borderId="0" xfId="1" applyFont="1" applyFill="1" applyProtection="1">
      <protection locked="0"/>
    </xf>
    <xf numFmtId="44" fontId="1" fillId="7" borderId="0" xfId="1" applyFont="1" applyFill="1" applyProtection="1"/>
    <xf numFmtId="10" fontId="0" fillId="7" borderId="0" xfId="1" applyNumberFormat="1" applyFont="1" applyFill="1" applyProtection="1"/>
    <xf numFmtId="42" fontId="1" fillId="7" borderId="0" xfId="1" applyNumberFormat="1" applyFont="1" applyFill="1" applyProtection="1"/>
    <xf numFmtId="44" fontId="0" fillId="7" borderId="0" xfId="1" applyFont="1" applyFill="1"/>
    <xf numFmtId="0" fontId="0" fillId="7" borderId="0" xfId="0" applyFill="1"/>
    <xf numFmtId="42" fontId="2" fillId="7" borderId="0" xfId="0" applyNumberFormat="1" applyFont="1" applyFill="1" applyProtection="1"/>
    <xf numFmtId="0" fontId="0" fillId="6" borderId="0" xfId="0" applyFill="1"/>
    <xf numFmtId="0" fontId="0" fillId="0" borderId="0" xfId="0"/>
    <xf numFmtId="0" fontId="0" fillId="0" borderId="0" xfId="0"/>
    <xf numFmtId="0" fontId="2" fillId="0" borderId="3" xfId="0" applyFont="1" applyBorder="1" applyAlignment="1">
      <alignment wrapText="1"/>
    </xf>
    <xf numFmtId="44" fontId="2" fillId="4" borderId="4" xfId="1" applyFont="1" applyFill="1" applyBorder="1" applyAlignment="1">
      <alignment horizontal="center" wrapText="1"/>
    </xf>
    <xf numFmtId="44" fontId="2" fillId="0" borderId="4" xfId="1" applyFont="1" applyFill="1" applyBorder="1" applyAlignment="1">
      <alignment horizontal="center" wrapText="1"/>
    </xf>
    <xf numFmtId="44" fontId="2" fillId="6" borderId="4" xfId="1" applyFont="1" applyFill="1" applyBorder="1" applyAlignment="1">
      <alignment horizontal="center" wrapText="1"/>
    </xf>
    <xf numFmtId="44" fontId="2" fillId="0" borderId="4" xfId="1" applyFont="1" applyBorder="1" applyAlignment="1">
      <alignment horizontal="center" wrapText="1"/>
    </xf>
    <xf numFmtId="44" fontId="2" fillId="0" borderId="4" xfId="1" applyFont="1" applyBorder="1" applyAlignment="1">
      <alignment horizontal="center"/>
    </xf>
    <xf numFmtId="44" fontId="5" fillId="5" borderId="4" xfId="1" applyFont="1" applyFill="1" applyBorder="1" applyAlignment="1">
      <alignment horizontal="center" wrapText="1"/>
    </xf>
    <xf numFmtId="44" fontId="0" fillId="0" borderId="4" xfId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6" borderId="2" xfId="0" applyFill="1" applyBorder="1" applyAlignment="1">
      <alignment horizontal="center"/>
    </xf>
    <xf numFmtId="44" fontId="2" fillId="4" borderId="2" xfId="1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44" fontId="2" fillId="2" borderId="0" xfId="1" applyFont="1" applyFill="1" applyAlignment="1">
      <alignment horizontal="center"/>
    </xf>
    <xf numFmtId="44" fontId="2" fillId="7" borderId="2" xfId="1" applyFont="1" applyFill="1" applyBorder="1" applyAlignment="1">
      <alignment horizontal="center" wrapText="1"/>
    </xf>
    <xf numFmtId="42" fontId="0" fillId="7" borderId="1" xfId="1" applyNumberFormat="1" applyFont="1" applyFill="1" applyBorder="1"/>
    <xf numFmtId="44" fontId="0" fillId="6" borderId="2" xfId="1" applyFont="1" applyFill="1" applyBorder="1" applyAlignment="1">
      <alignment horizontal="center"/>
    </xf>
    <xf numFmtId="44" fontId="2" fillId="7" borderId="4" xfId="1" applyFont="1" applyFill="1" applyBorder="1" applyAlignment="1">
      <alignment horizontal="center" wrapText="1"/>
    </xf>
    <xf numFmtId="0" fontId="0" fillId="7" borderId="2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2" xfId="0" applyFill="1" applyBorder="1" applyProtection="1">
      <protection locked="0"/>
    </xf>
    <xf numFmtId="14" fontId="0" fillId="7" borderId="2" xfId="0" applyNumberFormat="1" applyFill="1" applyBorder="1" applyProtection="1">
      <protection locked="0"/>
    </xf>
    <xf numFmtId="0" fontId="0" fillId="0" borderId="0" xfId="0" applyAlignment="1"/>
    <xf numFmtId="0" fontId="2" fillId="0" borderId="2" xfId="0" applyFont="1" applyBorder="1" applyAlignment="1">
      <alignment horizontal="center" wrapText="1"/>
    </xf>
    <xf numFmtId="49" fontId="2" fillId="0" borderId="0" xfId="0" applyNumberFormat="1" applyFont="1"/>
    <xf numFmtId="0" fontId="2" fillId="0" borderId="0" xfId="0" applyFont="1"/>
    <xf numFmtId="0" fontId="7" fillId="0" borderId="0" xfId="0" applyFont="1" applyAlignment="1">
      <alignment horizontal="left"/>
    </xf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ont="1" applyAlignment="1"/>
    <xf numFmtId="44" fontId="2" fillId="2" borderId="0" xfId="1" applyFont="1" applyFill="1" applyAlignment="1">
      <alignment horizontal="center"/>
    </xf>
    <xf numFmtId="0" fontId="2" fillId="0" borderId="0" xfId="0" applyFont="1" applyAlignment="1"/>
    <xf numFmtId="0" fontId="9" fillId="0" borderId="0" xfId="0" applyFont="1" applyAlignment="1">
      <alignment vertic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476250</xdr:colOff>
      <xdr:row>30</xdr:row>
      <xdr:rowOff>152400</xdr:rowOff>
    </xdr:from>
    <xdr:ext cx="1304925" cy="609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880D1D6-ECD3-A21C-CFD9-622F73DD923D}"/>
            </a:ext>
          </a:extLst>
        </xdr:cNvPr>
        <xdr:cNvSpPr txBox="1"/>
      </xdr:nvSpPr>
      <xdr:spPr>
        <a:xfrm>
          <a:off x="11201400" y="7200900"/>
          <a:ext cx="1304925" cy="609013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</a:rPr>
            <a:t>Select</a:t>
          </a:r>
          <a:r>
            <a:rPr lang="en-US" sz="1100" b="1" baseline="0">
              <a:solidFill>
                <a:srgbClr val="FF0000"/>
              </a:solidFill>
            </a:rPr>
            <a:t> cell to see d</a:t>
          </a:r>
          <a:r>
            <a:rPr lang="en-US" sz="1100" b="1">
              <a:solidFill>
                <a:srgbClr val="FF0000"/>
              </a:solidFill>
            </a:rPr>
            <a:t>rop down box  indicator for</a:t>
          </a:r>
          <a:r>
            <a:rPr lang="en-US" sz="1100" b="1" baseline="0">
              <a:solidFill>
                <a:srgbClr val="FF0000"/>
              </a:solidFill>
            </a:rPr>
            <a:t> rates</a:t>
          </a:r>
          <a:endParaRPr lang="en-US" sz="1100" b="1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7D1E-01EA-4B43-A7F4-B1A57D2B5030}">
  <sheetPr>
    <pageSetUpPr fitToPage="1"/>
  </sheetPr>
  <dimension ref="A1:Z31"/>
  <sheetViews>
    <sheetView zoomScaleNormal="100" workbookViewId="0">
      <selection sqref="A1:M1"/>
    </sheetView>
  </sheetViews>
  <sheetFormatPr defaultRowHeight="15" x14ac:dyDescent="0.25"/>
  <cols>
    <col min="1" max="1" width="14.7109375" customWidth="1"/>
    <col min="2" max="2" width="11.7109375" customWidth="1"/>
    <col min="3" max="3" width="10.140625" customWidth="1"/>
    <col min="4" max="4" width="11.42578125" customWidth="1"/>
    <col min="6" max="6" width="12.5703125" customWidth="1"/>
    <col min="7" max="7" width="13.140625" customWidth="1"/>
    <col min="8" max="9" width="10.5703125" bestFit="1" customWidth="1"/>
    <col min="10" max="10" width="10.7109375" customWidth="1"/>
    <col min="11" max="11" width="11.7109375" customWidth="1"/>
    <col min="12" max="12" width="12.140625" customWidth="1"/>
    <col min="16" max="16" width="11.42578125" customWidth="1"/>
    <col min="20" max="20" width="11.85546875" customWidth="1"/>
    <col min="23" max="23" width="10.7109375" style="62" customWidth="1"/>
    <col min="24" max="24" width="5" customWidth="1"/>
  </cols>
  <sheetData>
    <row r="1" spans="1:23" ht="39" customHeight="1" x14ac:dyDescent="0.35">
      <c r="A1" s="88" t="s">
        <v>64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23" ht="24.75" customHeight="1" x14ac:dyDescent="0.25">
      <c r="A2" s="89" t="s">
        <v>57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23" s="61" customFormat="1" ht="15.75" customHeight="1" x14ac:dyDescent="0.25">
      <c r="A3" s="89" t="s">
        <v>58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W3" s="62"/>
    </row>
    <row r="4" spans="1:23" x14ac:dyDescent="0.25">
      <c r="A4" s="89" t="s">
        <v>59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23" x14ac:dyDescent="0.25">
      <c r="A5" s="89" t="s">
        <v>30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spans="1:23" s="62" customFormat="1" x14ac:dyDescent="0.25">
      <c r="A6" s="86" t="s">
        <v>81</v>
      </c>
      <c r="B6" s="91" t="s">
        <v>82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1:23" s="62" customFormat="1" x14ac:dyDescent="0.25">
      <c r="A7" s="86" t="s">
        <v>83</v>
      </c>
      <c r="B7" s="91" t="s">
        <v>109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</row>
    <row r="8" spans="1:23" s="62" customFormat="1" x14ac:dyDescent="0.25">
      <c r="A8" s="87" t="s">
        <v>84</v>
      </c>
      <c r="B8" s="91" t="s">
        <v>108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spans="1:23" s="62" customFormat="1" x14ac:dyDescent="0.25">
      <c r="A9" s="62" t="s">
        <v>85</v>
      </c>
      <c r="B9" s="91" t="s">
        <v>86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</row>
    <row r="10" spans="1:23" s="62" customFormat="1" x14ac:dyDescent="0.25">
      <c r="A10" s="62" t="s">
        <v>87</v>
      </c>
      <c r="B10" s="91" t="s">
        <v>110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23" s="62" customFormat="1" x14ac:dyDescent="0.25">
      <c r="A11" s="62" t="s">
        <v>88</v>
      </c>
      <c r="B11" s="91" t="s">
        <v>89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</row>
    <row r="12" spans="1:23" s="62" customFormat="1" x14ac:dyDescent="0.25">
      <c r="A12" s="87" t="s">
        <v>90</v>
      </c>
      <c r="B12" s="91" t="s">
        <v>91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23" s="62" customFormat="1" x14ac:dyDescent="0.25">
      <c r="A13" s="87" t="s">
        <v>92</v>
      </c>
      <c r="B13" s="91" t="s">
        <v>93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</row>
    <row r="14" spans="1:23" s="62" customFormat="1" x14ac:dyDescent="0.25">
      <c r="B14" s="91" t="s">
        <v>66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84"/>
    </row>
    <row r="15" spans="1:23" s="62" customFormat="1" x14ac:dyDescent="0.25">
      <c r="B15" s="91" t="s">
        <v>67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84"/>
    </row>
    <row r="16" spans="1:23" s="62" customFormat="1" x14ac:dyDescent="0.25">
      <c r="A16" s="87" t="s">
        <v>94</v>
      </c>
      <c r="B16" s="91" t="s">
        <v>95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</row>
    <row r="17" spans="1:26" s="62" customFormat="1" x14ac:dyDescent="0.25">
      <c r="B17" s="91" t="s">
        <v>65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</row>
    <row r="18" spans="1:26" s="62" customFormat="1" x14ac:dyDescent="0.25">
      <c r="A18" s="87" t="s">
        <v>96</v>
      </c>
      <c r="B18" s="91" t="s">
        <v>97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</row>
    <row r="19" spans="1:26" s="62" customFormat="1" x14ac:dyDescent="0.25">
      <c r="A19" s="62" t="s">
        <v>98</v>
      </c>
      <c r="B19" s="91" t="s">
        <v>99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</row>
    <row r="20" spans="1:26" s="62" customFormat="1" x14ac:dyDescent="0.25">
      <c r="A20" s="87" t="s">
        <v>100</v>
      </c>
      <c r="B20" s="91" t="s">
        <v>101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</row>
    <row r="21" spans="1:26" s="62" customFormat="1" x14ac:dyDescent="0.25">
      <c r="A21" s="62" t="s">
        <v>102</v>
      </c>
      <c r="B21" s="91" t="s">
        <v>103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</row>
    <row r="22" spans="1:26" s="62" customFormat="1" x14ac:dyDescent="0.25">
      <c r="A22" s="62" t="s">
        <v>104</v>
      </c>
      <c r="B22" s="91" t="s">
        <v>105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</row>
    <row r="23" spans="1:26" s="62" customFormat="1" x14ac:dyDescent="0.25">
      <c r="A23" s="87" t="s">
        <v>106</v>
      </c>
      <c r="B23" s="91" t="s">
        <v>107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</row>
    <row r="24" spans="1:26" s="61" customFormat="1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W24" s="62"/>
    </row>
    <row r="25" spans="1:26" s="61" customFormat="1" x14ac:dyDescent="0.25">
      <c r="A25" s="90" t="s">
        <v>80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W25" s="62"/>
    </row>
    <row r="26" spans="1:26" x14ac:dyDescent="0.25">
      <c r="A26" s="92" t="s">
        <v>72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</row>
    <row r="27" spans="1:26" x14ac:dyDescent="0.25">
      <c r="A27" s="60" t="s">
        <v>33</v>
      </c>
    </row>
    <row r="28" spans="1:26" s="61" customFormat="1" x14ac:dyDescent="0.25">
      <c r="A28" s="72" t="s">
        <v>34</v>
      </c>
      <c r="B28" s="72" t="s">
        <v>35</v>
      </c>
      <c r="C28" s="72" t="s">
        <v>36</v>
      </c>
      <c r="D28" s="72" t="s">
        <v>37</v>
      </c>
      <c r="E28" s="72" t="s">
        <v>38</v>
      </c>
      <c r="F28" s="72" t="s">
        <v>39</v>
      </c>
      <c r="G28" s="72" t="s">
        <v>40</v>
      </c>
      <c r="H28" s="72" t="s">
        <v>41</v>
      </c>
      <c r="I28" s="72" t="s">
        <v>42</v>
      </c>
      <c r="J28" s="72" t="s">
        <v>43</v>
      </c>
      <c r="K28" s="72" t="s">
        <v>44</v>
      </c>
      <c r="L28" s="72" t="s">
        <v>45</v>
      </c>
      <c r="M28" s="72" t="s">
        <v>46</v>
      </c>
      <c r="N28" s="72" t="s">
        <v>47</v>
      </c>
      <c r="O28" s="72" t="s">
        <v>48</v>
      </c>
      <c r="P28" s="72" t="s">
        <v>49</v>
      </c>
      <c r="Q28" s="72" t="s">
        <v>50</v>
      </c>
      <c r="R28" s="72" t="s">
        <v>51</v>
      </c>
      <c r="S28" s="72" t="s">
        <v>52</v>
      </c>
      <c r="T28" s="72" t="s">
        <v>53</v>
      </c>
      <c r="U28" s="72" t="s">
        <v>54</v>
      </c>
      <c r="V28" s="72" t="s">
        <v>55</v>
      </c>
      <c r="W28" s="78" t="s">
        <v>56</v>
      </c>
      <c r="X28" s="72" t="s">
        <v>70</v>
      </c>
      <c r="Y28" s="72" t="s">
        <v>71</v>
      </c>
    </row>
    <row r="29" spans="1:26" ht="98.25" customHeight="1" x14ac:dyDescent="0.25">
      <c r="A29" s="63" t="s">
        <v>0</v>
      </c>
      <c r="B29" s="63" t="s">
        <v>2</v>
      </c>
      <c r="C29" s="63" t="s">
        <v>60</v>
      </c>
      <c r="D29" s="63" t="s">
        <v>61</v>
      </c>
      <c r="E29" s="63" t="s">
        <v>1</v>
      </c>
      <c r="F29" s="63" t="s">
        <v>11</v>
      </c>
      <c r="G29" s="11" t="s">
        <v>73</v>
      </c>
      <c r="H29" s="64" t="s">
        <v>3</v>
      </c>
      <c r="I29" s="64" t="s">
        <v>4</v>
      </c>
      <c r="J29" s="64" t="s">
        <v>19</v>
      </c>
      <c r="K29" s="65" t="s">
        <v>18</v>
      </c>
      <c r="L29" s="66" t="s">
        <v>78</v>
      </c>
      <c r="M29" s="67" t="s">
        <v>24</v>
      </c>
      <c r="N29" s="67" t="s">
        <v>5</v>
      </c>
      <c r="O29" s="68"/>
      <c r="P29" s="66" t="s">
        <v>77</v>
      </c>
      <c r="Q29" s="69" t="s">
        <v>63</v>
      </c>
      <c r="R29" s="67" t="s">
        <v>6</v>
      </c>
      <c r="S29" s="70"/>
      <c r="T29" s="79" t="s">
        <v>69</v>
      </c>
      <c r="U29" s="67" t="s">
        <v>12</v>
      </c>
      <c r="V29" s="67" t="s">
        <v>7</v>
      </c>
      <c r="W29" s="38" t="s">
        <v>79</v>
      </c>
      <c r="X29" s="71"/>
      <c r="Y29" s="67" t="s">
        <v>10</v>
      </c>
      <c r="Z29" s="41"/>
    </row>
    <row r="30" spans="1:26" ht="17.25" customHeight="1" x14ac:dyDescent="0.25">
      <c r="A30" s="43" t="s">
        <v>25</v>
      </c>
      <c r="B30" s="43" t="s">
        <v>26</v>
      </c>
      <c r="C30" s="44" t="s">
        <v>27</v>
      </c>
      <c r="D30" s="44" t="s">
        <v>62</v>
      </c>
      <c r="E30" s="44" t="s">
        <v>28</v>
      </c>
      <c r="F30" s="44" t="s">
        <v>29</v>
      </c>
      <c r="G30" s="45">
        <v>5115</v>
      </c>
      <c r="H30" s="45">
        <v>500</v>
      </c>
      <c r="I30" s="45">
        <v>2000</v>
      </c>
      <c r="J30" s="45">
        <v>500</v>
      </c>
      <c r="K30" s="46">
        <f>SUM(H30:J30)</f>
        <v>3000</v>
      </c>
      <c r="L30" s="47">
        <f>+G30-K30</f>
        <v>2115</v>
      </c>
      <c r="M30" s="48">
        <v>7.0000000000000007E-2</v>
      </c>
      <c r="N30" s="49">
        <f>L30*M30</f>
        <v>148.05000000000001</v>
      </c>
      <c r="O30" s="50"/>
      <c r="P30" s="51">
        <f>IF(G30&gt;1600,MAX(0,1600-K30),         IF(G30&lt;=1600,MIN(L30)))</f>
        <v>0</v>
      </c>
      <c r="Q30" s="48">
        <v>2.2499999999999999E-2</v>
      </c>
      <c r="R30" s="49">
        <f>P30*Q30</f>
        <v>0</v>
      </c>
      <c r="S30" s="50"/>
      <c r="T30" s="51">
        <f t="shared" ref="T30" si="0">IF(AND(G30&lt;=1600),0,            IF(OR((K30)&gt;1600),MAX((3200-K30), 0),              IF(AND(G30&gt;1600),MIN(G30-1600,1600))))</f>
        <v>200</v>
      </c>
      <c r="U30" s="48">
        <v>2.75E-2</v>
      </c>
      <c r="V30" s="49">
        <f>T30*U30</f>
        <v>5.5</v>
      </c>
      <c r="W30" s="49">
        <f>V30/7%</f>
        <v>78.571428571428569</v>
      </c>
      <c r="X30" s="44"/>
      <c r="Y30" s="52">
        <f t="shared" ref="Y30" si="1">+N30+R30+V30</f>
        <v>153.55000000000001</v>
      </c>
      <c r="Z30" s="41"/>
    </row>
    <row r="31" spans="1:26" ht="19.5" customHeight="1" x14ac:dyDescent="0.25"/>
  </sheetData>
  <sheetProtection algorithmName="SHA-512" hashValue="wN1+T+XPsLIilUevFU1o97RVx5oylibN7n+J1ndxhI2n1TlL8Y1sGqEFmsqA95SzZN6opxVm2ZjLJBczbwtufg==" saltValue="uXW+kTHF3HBlzUu0Qrjo5Q==" spinCount="100000" sheet="1" objects="1" scenarios="1"/>
  <mergeCells count="26">
    <mergeCell ref="A24:M24"/>
    <mergeCell ref="A25:M25"/>
    <mergeCell ref="A26:M26"/>
    <mergeCell ref="B21:M21"/>
    <mergeCell ref="B22:M22"/>
    <mergeCell ref="B23:M23"/>
    <mergeCell ref="B18:M18"/>
    <mergeCell ref="B19:M19"/>
    <mergeCell ref="B17:M17"/>
    <mergeCell ref="B20:M20"/>
    <mergeCell ref="B15:M15"/>
    <mergeCell ref="B11:M11"/>
    <mergeCell ref="B12:M12"/>
    <mergeCell ref="B13:M13"/>
    <mergeCell ref="B14:M14"/>
    <mergeCell ref="B16:M16"/>
    <mergeCell ref="B6:M6"/>
    <mergeCell ref="B7:M7"/>
    <mergeCell ref="B8:M8"/>
    <mergeCell ref="B9:M9"/>
    <mergeCell ref="B10:M10"/>
    <mergeCell ref="A1:M1"/>
    <mergeCell ref="A2:M2"/>
    <mergeCell ref="A3:M3"/>
    <mergeCell ref="A4:M4"/>
    <mergeCell ref="A5:M5"/>
  </mergeCells>
  <dataValidations count="1">
    <dataValidation type="list" allowBlank="1" showInputMessage="1" showErrorMessage="1" sqref="Q30" xr:uid="{69FA692B-60EC-47A0-A644-816501F86FCC}">
      <formula1>"2.25%,2.50%,2.75%"</formula1>
    </dataValidation>
  </dataValidations>
  <pageMargins left="0.25" right="0.25" top="0.75" bottom="0.75" header="0.3" footer="0.3"/>
  <pageSetup paperSize="5" scale="67" fitToHeight="0" orientation="landscape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C7BA-D463-49E4-A6B3-A8B16D1F1E2A}">
  <sheetPr>
    <pageSetUpPr fitToPage="1"/>
  </sheetPr>
  <dimension ref="A1:Y1407"/>
  <sheetViews>
    <sheetView tabSelected="1" zoomScaleNormal="100" workbookViewId="0">
      <selection activeCell="Y8" sqref="Y8"/>
    </sheetView>
  </sheetViews>
  <sheetFormatPr defaultRowHeight="15" x14ac:dyDescent="0.25"/>
  <cols>
    <col min="1" max="1" width="10.28515625" customWidth="1"/>
    <col min="2" max="2" width="10.42578125" customWidth="1"/>
    <col min="3" max="3" width="9.5703125" customWidth="1"/>
    <col min="4" max="4" width="19.7109375" customWidth="1"/>
    <col min="5" max="5" width="10.7109375" customWidth="1"/>
    <col min="6" max="6" width="20" customWidth="1"/>
    <col min="7" max="10" width="14.42578125" bestFit="1" customWidth="1"/>
    <col min="11" max="11" width="14.42578125" customWidth="1"/>
    <col min="12" max="12" width="17.85546875" style="62" customWidth="1"/>
    <col min="14" max="14" width="13.28515625" style="62" customWidth="1"/>
    <col min="15" max="15" width="4.7109375" customWidth="1"/>
    <col min="16" max="16" width="12.140625" style="62" bestFit="1" customWidth="1"/>
    <col min="18" max="18" width="9.140625" style="62"/>
    <col min="19" max="19" width="4.7109375" customWidth="1"/>
    <col min="20" max="20" width="12.140625" style="62" bestFit="1" customWidth="1"/>
    <col min="21" max="21" width="9.5703125" style="62" bestFit="1" customWidth="1"/>
    <col min="22" max="22" width="9.28515625" style="62" bestFit="1" customWidth="1"/>
    <col min="23" max="23" width="10.7109375" style="62" customWidth="1"/>
    <col min="24" max="24" width="4.7109375" customWidth="1"/>
    <col min="25" max="25" width="10.7109375" style="62" bestFit="1" customWidth="1"/>
  </cols>
  <sheetData>
    <row r="1" spans="1:25" ht="23.25" x14ac:dyDescent="0.35">
      <c r="A1" s="3" t="s">
        <v>9</v>
      </c>
      <c r="B1" s="3"/>
      <c r="C1" s="3"/>
      <c r="H1" s="8"/>
    </row>
    <row r="2" spans="1:25" x14ac:dyDescent="0.25">
      <c r="A2" s="94" t="s">
        <v>21</v>
      </c>
      <c r="B2" s="90"/>
      <c r="C2" s="90"/>
      <c r="D2" s="90"/>
      <c r="E2" s="90"/>
      <c r="F2" s="90"/>
    </row>
    <row r="3" spans="1:25" x14ac:dyDescent="0.25">
      <c r="A3" s="94" t="s">
        <v>8</v>
      </c>
      <c r="B3" s="90"/>
      <c r="C3" s="90"/>
      <c r="D3" s="90"/>
      <c r="E3" s="90"/>
      <c r="F3" s="9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5" x14ac:dyDescent="0.25">
      <c r="A4" s="94" t="s">
        <v>20</v>
      </c>
      <c r="B4" s="90"/>
      <c r="C4" s="90"/>
      <c r="D4" s="90"/>
      <c r="E4" s="90"/>
      <c r="F4" s="90"/>
      <c r="G4" s="93" t="s">
        <v>13</v>
      </c>
      <c r="H4" s="93"/>
      <c r="I4" s="93"/>
      <c r="J4" s="93"/>
      <c r="K4" s="93"/>
      <c r="L4" s="93"/>
      <c r="M4" s="93"/>
      <c r="N4" s="93"/>
      <c r="O4" s="1"/>
      <c r="P4" s="93" t="s">
        <v>22</v>
      </c>
      <c r="Q4" s="93"/>
      <c r="R4" s="93"/>
      <c r="S4" s="1"/>
      <c r="T4" s="93" t="s">
        <v>23</v>
      </c>
      <c r="U4" s="93"/>
      <c r="V4" s="93"/>
      <c r="W4" s="75"/>
      <c r="Y4" s="4" t="s">
        <v>14</v>
      </c>
    </row>
    <row r="5" spans="1:25" x14ac:dyDescent="0.25">
      <c r="G5" s="2"/>
      <c r="H5" s="2"/>
      <c r="I5" s="2"/>
      <c r="J5" s="2"/>
      <c r="K5" s="2"/>
      <c r="L5" s="2"/>
      <c r="M5" s="2"/>
      <c r="N5" s="2"/>
      <c r="O5" s="1"/>
      <c r="P5" s="2"/>
      <c r="Q5" s="2"/>
      <c r="R5" s="2"/>
      <c r="S5" s="1"/>
      <c r="T5" s="2"/>
      <c r="U5" s="2"/>
      <c r="V5" s="2"/>
      <c r="W5" s="2"/>
      <c r="Y5" s="4" t="s">
        <v>15</v>
      </c>
    </row>
    <row r="6" spans="1:25" x14ac:dyDescent="0.25">
      <c r="G6" s="9" t="s">
        <v>16</v>
      </c>
      <c r="H6" s="9" t="s">
        <v>16</v>
      </c>
      <c r="I6" s="9" t="s">
        <v>16</v>
      </c>
      <c r="J6" s="9" t="s">
        <v>16</v>
      </c>
      <c r="K6" s="16" t="s">
        <v>17</v>
      </c>
      <c r="L6" s="16" t="s">
        <v>17</v>
      </c>
      <c r="M6" s="17"/>
      <c r="N6" s="16" t="s">
        <v>17</v>
      </c>
      <c r="O6" s="18"/>
      <c r="P6" s="16" t="s">
        <v>17</v>
      </c>
      <c r="Q6" s="17"/>
      <c r="R6" s="16" t="s">
        <v>17</v>
      </c>
      <c r="S6" s="17"/>
      <c r="T6" s="16" t="s">
        <v>17</v>
      </c>
      <c r="U6" s="17"/>
      <c r="V6" s="16" t="s">
        <v>17</v>
      </c>
      <c r="W6" s="16" t="s">
        <v>17</v>
      </c>
      <c r="X6" s="19"/>
      <c r="Y6" s="16" t="s">
        <v>17</v>
      </c>
    </row>
    <row r="7" spans="1:25" ht="76.5" customHeight="1" x14ac:dyDescent="0.25">
      <c r="A7" s="85" t="s">
        <v>0</v>
      </c>
      <c r="B7" s="85" t="s">
        <v>2</v>
      </c>
      <c r="C7" s="85" t="s">
        <v>60</v>
      </c>
      <c r="D7" s="85" t="s">
        <v>61</v>
      </c>
      <c r="E7" s="85" t="s">
        <v>1</v>
      </c>
      <c r="F7" s="85" t="s">
        <v>11</v>
      </c>
      <c r="G7" s="73" t="s">
        <v>68</v>
      </c>
      <c r="H7" s="10" t="s">
        <v>3</v>
      </c>
      <c r="I7" s="10" t="s">
        <v>4</v>
      </c>
      <c r="J7" s="10" t="s">
        <v>19</v>
      </c>
      <c r="K7" s="20" t="s">
        <v>18</v>
      </c>
      <c r="L7" s="38" t="s">
        <v>74</v>
      </c>
      <c r="M7" s="21" t="s">
        <v>24</v>
      </c>
      <c r="N7" s="21" t="s">
        <v>5</v>
      </c>
      <c r="O7" s="22"/>
      <c r="P7" s="38" t="s">
        <v>75</v>
      </c>
      <c r="Q7" s="42" t="s">
        <v>63</v>
      </c>
      <c r="R7" s="21" t="s">
        <v>6</v>
      </c>
      <c r="S7" s="23"/>
      <c r="T7" s="76" t="s">
        <v>69</v>
      </c>
      <c r="U7" s="21" t="s">
        <v>12</v>
      </c>
      <c r="V7" s="21" t="s">
        <v>7</v>
      </c>
      <c r="W7" s="38" t="s">
        <v>76</v>
      </c>
      <c r="X7" s="24"/>
      <c r="Y7" s="21" t="s">
        <v>10</v>
      </c>
    </row>
    <row r="8" spans="1:25" s="58" customFormat="1" x14ac:dyDescent="0.25">
      <c r="A8" s="83" t="s">
        <v>30</v>
      </c>
      <c r="B8" s="83" t="s">
        <v>30</v>
      </c>
      <c r="C8" s="80" t="s">
        <v>30</v>
      </c>
      <c r="D8" s="80" t="s">
        <v>30</v>
      </c>
      <c r="E8" s="80" t="s">
        <v>30</v>
      </c>
      <c r="F8" s="80" t="s">
        <v>30</v>
      </c>
      <c r="G8" s="53" t="s">
        <v>30</v>
      </c>
      <c r="H8" s="53" t="s">
        <v>30</v>
      </c>
      <c r="I8" s="53" t="s">
        <v>30</v>
      </c>
      <c r="J8" s="53" t="s">
        <v>30</v>
      </c>
      <c r="K8" s="54">
        <f>SUM(H8:J8)</f>
        <v>0</v>
      </c>
      <c r="L8" s="36" t="e">
        <f>+G8-K8</f>
        <v>#VALUE!</v>
      </c>
      <c r="M8" s="55">
        <v>7.0000000000000007E-2</v>
      </c>
      <c r="N8" s="56" t="e">
        <f>L8*M8</f>
        <v>#VALUE!</v>
      </c>
      <c r="O8" s="57"/>
      <c r="P8" s="39">
        <f>IF(G8&gt;1600,MAX(0,1600-K8),         IF(G8&lt;=1600,MIN(L8)))</f>
        <v>1600</v>
      </c>
      <c r="Q8" s="55">
        <v>2.2499999999999999E-2</v>
      </c>
      <c r="R8" s="56">
        <f>P8*Q8</f>
        <v>36</v>
      </c>
      <c r="S8" s="57"/>
      <c r="T8" s="39" t="e">
        <f>IF(AND(G8&lt;=1600),0,            IF(OR((K8)&gt;1600),MAX((3200-K8), 0),              IF(AND(G8&gt;1600),MIN(G8-1600,1600))))</f>
        <v>#VALUE!</v>
      </c>
      <c r="U8" s="55">
        <v>2.75E-2</v>
      </c>
      <c r="V8" s="56" t="e">
        <f>T8*U8</f>
        <v>#VALUE!</v>
      </c>
      <c r="W8" s="56" t="e">
        <f>V8/7%</f>
        <v>#VALUE!</v>
      </c>
      <c r="Y8" s="59" t="e">
        <f t="shared" ref="Y8:Y26" si="0">+N8+R8+V8</f>
        <v>#VALUE!</v>
      </c>
    </row>
    <row r="9" spans="1:25" ht="15.75" x14ac:dyDescent="0.25">
      <c r="A9" s="81"/>
      <c r="B9" s="81"/>
      <c r="C9" s="81"/>
      <c r="D9" s="81"/>
      <c r="E9" s="81"/>
      <c r="F9" s="81"/>
      <c r="G9" s="95" t="s">
        <v>30</v>
      </c>
      <c r="H9" s="7" t="s">
        <v>30</v>
      </c>
      <c r="I9" s="7" t="s">
        <v>30</v>
      </c>
      <c r="J9" s="7" t="s">
        <v>30</v>
      </c>
      <c r="K9" s="29">
        <f t="shared" ref="K9:K20" si="1">SUM(H9:J9)</f>
        <v>0</v>
      </c>
      <c r="L9" s="36" t="e">
        <f>+G9-K9</f>
        <v>#VALUE!</v>
      </c>
      <c r="M9" s="25">
        <v>7.0000000000000007E-2</v>
      </c>
      <c r="N9" s="33" t="e">
        <f t="shared" ref="N9:N26" si="2">L9*M9</f>
        <v>#VALUE!</v>
      </c>
      <c r="O9" s="1"/>
      <c r="P9" s="39">
        <f>IF(G9&gt;1600,MAX(0,1600-K9),         IF(G9&lt;=1600,MIN(L9)))</f>
        <v>1600</v>
      </c>
      <c r="Q9" s="25">
        <v>2.2499999999999999E-2</v>
      </c>
      <c r="R9" s="33">
        <f t="shared" ref="R9:R26" si="3">P9*Q9</f>
        <v>36</v>
      </c>
      <c r="S9" s="1"/>
      <c r="T9" s="39" t="e">
        <f t="shared" ref="T8:T26" si="4">IF(AND(G9&lt;=1600),0,            IF(OR((K9)&gt;1600),MAX((3200-K9), 0),              IF(AND(G9&gt;1600),MIN(G9-1600,1600))))</f>
        <v>#VALUE!</v>
      </c>
      <c r="U9" s="25">
        <v>2.75E-2</v>
      </c>
      <c r="V9" s="33" t="e">
        <f t="shared" ref="V9:V26" si="5">T9*U9</f>
        <v>#VALUE!</v>
      </c>
      <c r="W9" s="56" t="e">
        <f t="shared" ref="W9:W26" si="6">V9/7%</f>
        <v>#VALUE!</v>
      </c>
      <c r="Y9" s="27" t="e">
        <f t="shared" si="0"/>
        <v>#VALUE!</v>
      </c>
    </row>
    <row r="10" spans="1:25" ht="15.75" x14ac:dyDescent="0.25">
      <c r="A10" s="81" t="s">
        <v>30</v>
      </c>
      <c r="B10" s="81"/>
      <c r="C10" s="81"/>
      <c r="D10" s="81"/>
      <c r="E10" s="81"/>
      <c r="F10" s="81"/>
      <c r="G10" s="95" t="s">
        <v>30</v>
      </c>
      <c r="H10" s="7" t="s">
        <v>30</v>
      </c>
      <c r="I10" s="7" t="s">
        <v>30</v>
      </c>
      <c r="J10" s="7" t="s">
        <v>30</v>
      </c>
      <c r="K10" s="29">
        <f t="shared" si="1"/>
        <v>0</v>
      </c>
      <c r="L10" s="36" t="e">
        <f t="shared" ref="L10:L26" si="7">+G10-K10</f>
        <v>#VALUE!</v>
      </c>
      <c r="M10" s="25">
        <v>7.0000000000000007E-2</v>
      </c>
      <c r="N10" s="33" t="e">
        <f t="shared" si="2"/>
        <v>#VALUE!</v>
      </c>
      <c r="O10" s="1"/>
      <c r="P10" s="39">
        <f>IF(G10&gt;1600,MAX(0,1600-K10),         IF(G10&lt;=1600,MIN(L10)))</f>
        <v>1600</v>
      </c>
      <c r="Q10" s="25">
        <v>2.2499999999999999E-2</v>
      </c>
      <c r="R10" s="33">
        <f t="shared" si="3"/>
        <v>36</v>
      </c>
      <c r="S10" s="1"/>
      <c r="T10" s="39" t="e">
        <f t="shared" si="4"/>
        <v>#VALUE!</v>
      </c>
      <c r="U10" s="25">
        <v>2.75E-2</v>
      </c>
      <c r="V10" s="33" t="e">
        <f t="shared" si="5"/>
        <v>#VALUE!</v>
      </c>
      <c r="W10" s="56" t="e">
        <f t="shared" si="6"/>
        <v>#VALUE!</v>
      </c>
      <c r="Y10" s="27" t="e">
        <f t="shared" si="0"/>
        <v>#VALUE!</v>
      </c>
    </row>
    <row r="11" spans="1:25" x14ac:dyDescent="0.25">
      <c r="A11" s="81"/>
      <c r="B11" s="81"/>
      <c r="C11" s="81"/>
      <c r="D11" s="81"/>
      <c r="E11" s="81"/>
      <c r="F11" s="81"/>
      <c r="G11" s="12" t="s">
        <v>30</v>
      </c>
      <c r="H11" s="7" t="s">
        <v>30</v>
      </c>
      <c r="I11" s="7" t="s">
        <v>30</v>
      </c>
      <c r="J11" s="7" t="s">
        <v>30</v>
      </c>
      <c r="K11" s="29">
        <f t="shared" si="1"/>
        <v>0</v>
      </c>
      <c r="L11" s="36" t="e">
        <f t="shared" si="7"/>
        <v>#VALUE!</v>
      </c>
      <c r="M11" s="25">
        <v>7.0000000000000007E-2</v>
      </c>
      <c r="N11" s="33" t="e">
        <f t="shared" si="2"/>
        <v>#VALUE!</v>
      </c>
      <c r="O11" s="1"/>
      <c r="P11" s="39">
        <f>IF(G11&gt;1600,MAX(0,1600-K11),         IF(G11&lt;=1600,MIN(L11)))</f>
        <v>1600</v>
      </c>
      <c r="Q11" s="25">
        <v>2.2499999999999999E-2</v>
      </c>
      <c r="R11" s="33">
        <f t="shared" si="3"/>
        <v>36</v>
      </c>
      <c r="S11" s="1"/>
      <c r="T11" s="39" t="e">
        <f t="shared" si="4"/>
        <v>#VALUE!</v>
      </c>
      <c r="U11" s="25">
        <v>2.75E-2</v>
      </c>
      <c r="V11" s="33" t="e">
        <f t="shared" si="5"/>
        <v>#VALUE!</v>
      </c>
      <c r="W11" s="56" t="e">
        <f t="shared" si="6"/>
        <v>#VALUE!</v>
      </c>
      <c r="Y11" s="27" t="e">
        <f t="shared" si="0"/>
        <v>#VALUE!</v>
      </c>
    </row>
    <row r="12" spans="1:25" x14ac:dyDescent="0.25">
      <c r="A12" s="81"/>
      <c r="B12" s="81"/>
      <c r="C12" s="81"/>
      <c r="D12" s="81"/>
      <c r="E12" s="81"/>
      <c r="F12" s="81"/>
      <c r="G12" s="7" t="s">
        <v>30</v>
      </c>
      <c r="H12" s="7" t="s">
        <v>30</v>
      </c>
      <c r="I12" s="7" t="s">
        <v>30</v>
      </c>
      <c r="J12" s="7" t="s">
        <v>30</v>
      </c>
      <c r="K12" s="29">
        <f t="shared" si="1"/>
        <v>0</v>
      </c>
      <c r="L12" s="36" t="e">
        <f t="shared" si="7"/>
        <v>#VALUE!</v>
      </c>
      <c r="M12" s="25">
        <v>7.0000000000000007E-2</v>
      </c>
      <c r="N12" s="33" t="e">
        <f t="shared" si="2"/>
        <v>#VALUE!</v>
      </c>
      <c r="O12" s="1"/>
      <c r="P12" s="39">
        <f t="shared" ref="P12:P26" si="8">IF(G12&gt;1600,MAX(0,1600-K12),         IF(G12&lt;=1600,MIN(L12)))</f>
        <v>1600</v>
      </c>
      <c r="Q12" s="25">
        <v>2.2499999999999999E-2</v>
      </c>
      <c r="R12" s="33">
        <f t="shared" si="3"/>
        <v>36</v>
      </c>
      <c r="S12" s="1"/>
      <c r="T12" s="39" t="e">
        <f t="shared" si="4"/>
        <v>#VALUE!</v>
      </c>
      <c r="U12" s="25">
        <v>2.75E-2</v>
      </c>
      <c r="V12" s="33" t="e">
        <f t="shared" si="5"/>
        <v>#VALUE!</v>
      </c>
      <c r="W12" s="56" t="e">
        <f t="shared" si="6"/>
        <v>#VALUE!</v>
      </c>
      <c r="Y12" s="27" t="e">
        <f t="shared" si="0"/>
        <v>#VALUE!</v>
      </c>
    </row>
    <row r="13" spans="1:25" s="14" customFormat="1" x14ac:dyDescent="0.25">
      <c r="A13" s="82"/>
      <c r="B13" s="82"/>
      <c r="C13" s="82"/>
      <c r="D13" s="82"/>
      <c r="E13" s="82"/>
      <c r="F13" s="82"/>
      <c r="G13" s="12" t="s">
        <v>30</v>
      </c>
      <c r="H13" s="12" t="s">
        <v>30</v>
      </c>
      <c r="I13" s="12" t="s">
        <v>30</v>
      </c>
      <c r="J13" s="12" t="s">
        <v>30</v>
      </c>
      <c r="K13" s="30">
        <f t="shared" si="1"/>
        <v>0</v>
      </c>
      <c r="L13" s="36" t="e">
        <f t="shared" si="7"/>
        <v>#VALUE!</v>
      </c>
      <c r="M13" s="26">
        <v>7.0000000000000007E-2</v>
      </c>
      <c r="N13" s="34" t="e">
        <f t="shared" si="2"/>
        <v>#VALUE!</v>
      </c>
      <c r="O13" s="13"/>
      <c r="P13" s="39">
        <f t="shared" si="8"/>
        <v>1600</v>
      </c>
      <c r="Q13" s="26">
        <v>2.2499999999999999E-2</v>
      </c>
      <c r="R13" s="34">
        <f t="shared" si="3"/>
        <v>36</v>
      </c>
      <c r="S13" s="13"/>
      <c r="T13" s="39" t="e">
        <f t="shared" si="4"/>
        <v>#VALUE!</v>
      </c>
      <c r="U13" s="26">
        <v>2.75E-2</v>
      </c>
      <c r="V13" s="34" t="e">
        <f t="shared" si="5"/>
        <v>#VALUE!</v>
      </c>
      <c r="W13" s="56" t="e">
        <f t="shared" si="6"/>
        <v>#VALUE!</v>
      </c>
      <c r="Y13" s="28" t="e">
        <f t="shared" si="0"/>
        <v>#VALUE!</v>
      </c>
    </row>
    <row r="14" spans="1:25" s="14" customFormat="1" x14ac:dyDescent="0.25">
      <c r="A14" s="82"/>
      <c r="B14" s="82"/>
      <c r="C14" s="82"/>
      <c r="D14" s="82"/>
      <c r="E14" s="82"/>
      <c r="F14" s="82"/>
      <c r="G14" s="12" t="s">
        <v>30</v>
      </c>
      <c r="H14" s="12" t="s">
        <v>30</v>
      </c>
      <c r="I14" s="12" t="s">
        <v>30</v>
      </c>
      <c r="J14" s="12" t="s">
        <v>30</v>
      </c>
      <c r="K14" s="30">
        <f t="shared" si="1"/>
        <v>0</v>
      </c>
      <c r="L14" s="36" t="e">
        <f t="shared" si="7"/>
        <v>#VALUE!</v>
      </c>
      <c r="M14" s="26">
        <v>7.0000000000000007E-2</v>
      </c>
      <c r="N14" s="34" t="e">
        <f t="shared" si="2"/>
        <v>#VALUE!</v>
      </c>
      <c r="O14" s="13"/>
      <c r="P14" s="39">
        <f t="shared" si="8"/>
        <v>1600</v>
      </c>
      <c r="Q14" s="26">
        <v>2.2499999999999999E-2</v>
      </c>
      <c r="R14" s="34">
        <f t="shared" si="3"/>
        <v>36</v>
      </c>
      <c r="S14" s="13"/>
      <c r="T14" s="39" t="e">
        <f t="shared" si="4"/>
        <v>#VALUE!</v>
      </c>
      <c r="U14" s="26">
        <v>2.75E-2</v>
      </c>
      <c r="V14" s="34" t="e">
        <f t="shared" si="5"/>
        <v>#VALUE!</v>
      </c>
      <c r="W14" s="56" t="e">
        <f t="shared" si="6"/>
        <v>#VALUE!</v>
      </c>
      <c r="Y14" s="28" t="e">
        <f t="shared" si="0"/>
        <v>#VALUE!</v>
      </c>
    </row>
    <row r="15" spans="1:25" x14ac:dyDescent="0.25">
      <c r="A15" s="81"/>
      <c r="B15" s="81"/>
      <c r="C15" s="81"/>
      <c r="D15" s="81"/>
      <c r="E15" s="81"/>
      <c r="F15" s="81"/>
      <c r="G15" s="7" t="s">
        <v>30</v>
      </c>
      <c r="H15" s="7" t="s">
        <v>30</v>
      </c>
      <c r="I15" s="7" t="s">
        <v>30</v>
      </c>
      <c r="J15" s="7" t="s">
        <v>30</v>
      </c>
      <c r="K15" s="29">
        <f t="shared" si="1"/>
        <v>0</v>
      </c>
      <c r="L15" s="36" t="e">
        <f t="shared" si="7"/>
        <v>#VALUE!</v>
      </c>
      <c r="M15" s="25">
        <v>7.0000000000000007E-2</v>
      </c>
      <c r="N15" s="33" t="e">
        <f t="shared" si="2"/>
        <v>#VALUE!</v>
      </c>
      <c r="O15" s="1"/>
      <c r="P15" s="39">
        <f t="shared" si="8"/>
        <v>1600</v>
      </c>
      <c r="Q15" s="25">
        <v>2.2499999999999999E-2</v>
      </c>
      <c r="R15" s="33">
        <f t="shared" si="3"/>
        <v>36</v>
      </c>
      <c r="S15" s="1"/>
      <c r="T15" s="39" t="e">
        <f t="shared" si="4"/>
        <v>#VALUE!</v>
      </c>
      <c r="U15" s="25">
        <v>2.75E-2</v>
      </c>
      <c r="V15" s="33" t="e">
        <f t="shared" si="5"/>
        <v>#VALUE!</v>
      </c>
      <c r="W15" s="56" t="e">
        <f t="shared" si="6"/>
        <v>#VALUE!</v>
      </c>
      <c r="Y15" s="27" t="e">
        <f t="shared" si="0"/>
        <v>#VALUE!</v>
      </c>
    </row>
    <row r="16" spans="1:25" x14ac:dyDescent="0.25">
      <c r="A16" s="81"/>
      <c r="B16" s="81"/>
      <c r="C16" s="81"/>
      <c r="D16" s="81"/>
      <c r="E16" s="81"/>
      <c r="F16" s="81"/>
      <c r="G16" s="7" t="s">
        <v>30</v>
      </c>
      <c r="H16" s="7" t="s">
        <v>30</v>
      </c>
      <c r="I16" s="7" t="s">
        <v>32</v>
      </c>
      <c r="J16" s="7" t="s">
        <v>30</v>
      </c>
      <c r="K16" s="29">
        <f t="shared" si="1"/>
        <v>0</v>
      </c>
      <c r="L16" s="36" t="e">
        <f t="shared" si="7"/>
        <v>#VALUE!</v>
      </c>
      <c r="M16" s="25">
        <v>7.0000000000000007E-2</v>
      </c>
      <c r="N16" s="33" t="e">
        <f t="shared" si="2"/>
        <v>#VALUE!</v>
      </c>
      <c r="O16" s="1"/>
      <c r="P16" s="39">
        <f t="shared" si="8"/>
        <v>1600</v>
      </c>
      <c r="Q16" s="25">
        <v>2.2499999999999999E-2</v>
      </c>
      <c r="R16" s="33">
        <f t="shared" si="3"/>
        <v>36</v>
      </c>
      <c r="S16" s="1"/>
      <c r="T16" s="39" t="e">
        <f t="shared" si="4"/>
        <v>#VALUE!</v>
      </c>
      <c r="U16" s="25">
        <v>2.75E-2</v>
      </c>
      <c r="V16" s="33" t="e">
        <f t="shared" si="5"/>
        <v>#VALUE!</v>
      </c>
      <c r="W16" s="56" t="e">
        <f t="shared" si="6"/>
        <v>#VALUE!</v>
      </c>
      <c r="Y16" s="27" t="e">
        <f t="shared" si="0"/>
        <v>#VALUE!</v>
      </c>
    </row>
    <row r="17" spans="1:25" s="14" customFormat="1" x14ac:dyDescent="0.25">
      <c r="A17" s="82"/>
      <c r="B17" s="82"/>
      <c r="C17" s="82"/>
      <c r="D17" s="82"/>
      <c r="E17" s="82"/>
      <c r="F17" s="82"/>
      <c r="G17" s="12" t="s">
        <v>30</v>
      </c>
      <c r="H17" s="12" t="s">
        <v>30</v>
      </c>
      <c r="I17" s="12" t="s">
        <v>30</v>
      </c>
      <c r="J17" s="12" t="s">
        <v>30</v>
      </c>
      <c r="K17" s="30">
        <f t="shared" si="1"/>
        <v>0</v>
      </c>
      <c r="L17" s="36" t="e">
        <f t="shared" si="7"/>
        <v>#VALUE!</v>
      </c>
      <c r="M17" s="26">
        <v>7.0000000000000007E-2</v>
      </c>
      <c r="N17" s="34" t="e">
        <f t="shared" si="2"/>
        <v>#VALUE!</v>
      </c>
      <c r="O17" s="13"/>
      <c r="P17" s="39">
        <f t="shared" si="8"/>
        <v>1600</v>
      </c>
      <c r="Q17" s="26">
        <v>2.2499999999999999E-2</v>
      </c>
      <c r="R17" s="34">
        <f t="shared" si="3"/>
        <v>36</v>
      </c>
      <c r="S17" s="13"/>
      <c r="T17" s="39" t="e">
        <f t="shared" si="4"/>
        <v>#VALUE!</v>
      </c>
      <c r="U17" s="26">
        <v>2.75E-2</v>
      </c>
      <c r="V17" s="34" t="e">
        <f t="shared" si="5"/>
        <v>#VALUE!</v>
      </c>
      <c r="W17" s="56" t="e">
        <f t="shared" si="6"/>
        <v>#VALUE!</v>
      </c>
      <c r="Y17" s="28" t="e">
        <f t="shared" si="0"/>
        <v>#VALUE!</v>
      </c>
    </row>
    <row r="18" spans="1:25" x14ac:dyDescent="0.25">
      <c r="A18" s="81"/>
      <c r="B18" s="81"/>
      <c r="C18" s="81"/>
      <c r="D18" s="81"/>
      <c r="E18" s="81"/>
      <c r="F18" s="81"/>
      <c r="G18" s="7" t="s">
        <v>30</v>
      </c>
      <c r="H18" s="7" t="s">
        <v>30</v>
      </c>
      <c r="I18" s="7" t="s">
        <v>30</v>
      </c>
      <c r="J18" s="7" t="s">
        <v>30</v>
      </c>
      <c r="K18" s="29">
        <f t="shared" si="1"/>
        <v>0</v>
      </c>
      <c r="L18" s="36" t="e">
        <f t="shared" si="7"/>
        <v>#VALUE!</v>
      </c>
      <c r="M18" s="25">
        <v>7.0000000000000007E-2</v>
      </c>
      <c r="N18" s="33" t="e">
        <f t="shared" si="2"/>
        <v>#VALUE!</v>
      </c>
      <c r="O18" s="1"/>
      <c r="P18" s="39">
        <f t="shared" si="8"/>
        <v>1600</v>
      </c>
      <c r="Q18" s="25">
        <v>2.2499999999999999E-2</v>
      </c>
      <c r="R18" s="33">
        <f t="shared" si="3"/>
        <v>36</v>
      </c>
      <c r="S18" s="1"/>
      <c r="T18" s="39" t="e">
        <f t="shared" si="4"/>
        <v>#VALUE!</v>
      </c>
      <c r="U18" s="25">
        <v>2.75E-2</v>
      </c>
      <c r="V18" s="33" t="e">
        <f t="shared" si="5"/>
        <v>#VALUE!</v>
      </c>
      <c r="W18" s="56" t="e">
        <f t="shared" si="6"/>
        <v>#VALUE!</v>
      </c>
      <c r="Y18" s="27" t="e">
        <f t="shared" si="0"/>
        <v>#VALUE!</v>
      </c>
    </row>
    <row r="19" spans="1:25" x14ac:dyDescent="0.25">
      <c r="A19" s="81"/>
      <c r="B19" s="81"/>
      <c r="C19" s="81"/>
      <c r="D19" s="81"/>
      <c r="E19" s="81"/>
      <c r="F19" s="81"/>
      <c r="G19" s="7" t="s">
        <v>31</v>
      </c>
      <c r="H19" s="7" t="s">
        <v>30</v>
      </c>
      <c r="I19" s="7" t="s">
        <v>30</v>
      </c>
      <c r="J19" s="7" t="s">
        <v>30</v>
      </c>
      <c r="K19" s="29">
        <f t="shared" si="1"/>
        <v>0</v>
      </c>
      <c r="L19" s="36" t="e">
        <f t="shared" si="7"/>
        <v>#VALUE!</v>
      </c>
      <c r="M19" s="25">
        <v>7.0000000000000007E-2</v>
      </c>
      <c r="N19" s="33" t="e">
        <f t="shared" si="2"/>
        <v>#VALUE!</v>
      </c>
      <c r="O19" s="1"/>
      <c r="P19" s="39">
        <f t="shared" si="8"/>
        <v>1600</v>
      </c>
      <c r="Q19" s="25">
        <v>2.2499999999999999E-2</v>
      </c>
      <c r="R19" s="33">
        <f t="shared" si="3"/>
        <v>36</v>
      </c>
      <c r="S19" s="1"/>
      <c r="T19" s="39" t="e">
        <f t="shared" si="4"/>
        <v>#VALUE!</v>
      </c>
      <c r="U19" s="25">
        <v>2.75E-2</v>
      </c>
      <c r="V19" s="33" t="e">
        <f t="shared" si="5"/>
        <v>#VALUE!</v>
      </c>
      <c r="W19" s="56" t="e">
        <f t="shared" si="6"/>
        <v>#VALUE!</v>
      </c>
      <c r="Y19" s="27" t="e">
        <f t="shared" si="0"/>
        <v>#VALUE!</v>
      </c>
    </row>
    <row r="20" spans="1:25" x14ac:dyDescent="0.25">
      <c r="A20" s="81"/>
      <c r="B20" s="81"/>
      <c r="C20" s="81"/>
      <c r="D20" s="81"/>
      <c r="E20" s="81"/>
      <c r="F20" s="81"/>
      <c r="G20" s="7" t="s">
        <v>31</v>
      </c>
      <c r="H20" s="7" t="s">
        <v>30</v>
      </c>
      <c r="I20" s="7" t="s">
        <v>30</v>
      </c>
      <c r="J20" s="7" t="s">
        <v>30</v>
      </c>
      <c r="K20" s="29">
        <f t="shared" si="1"/>
        <v>0</v>
      </c>
      <c r="L20" s="36" t="e">
        <f t="shared" si="7"/>
        <v>#VALUE!</v>
      </c>
      <c r="M20" s="25">
        <v>7.0000000000000007E-2</v>
      </c>
      <c r="N20" s="33" t="e">
        <f t="shared" si="2"/>
        <v>#VALUE!</v>
      </c>
      <c r="O20" s="1"/>
      <c r="P20" s="39">
        <f t="shared" si="8"/>
        <v>1600</v>
      </c>
      <c r="Q20" s="25">
        <v>2.2499999999999999E-2</v>
      </c>
      <c r="R20" s="33">
        <f t="shared" si="3"/>
        <v>36</v>
      </c>
      <c r="S20" s="1"/>
      <c r="T20" s="39" t="e">
        <f t="shared" si="4"/>
        <v>#VALUE!</v>
      </c>
      <c r="U20" s="25">
        <v>2.75E-2</v>
      </c>
      <c r="V20" s="33" t="e">
        <f t="shared" si="5"/>
        <v>#VALUE!</v>
      </c>
      <c r="W20" s="56" t="e">
        <f t="shared" si="6"/>
        <v>#VALUE!</v>
      </c>
      <c r="Y20" s="27" t="e">
        <f t="shared" si="0"/>
        <v>#VALUE!</v>
      </c>
    </row>
    <row r="21" spans="1:25" x14ac:dyDescent="0.25">
      <c r="A21" s="81"/>
      <c r="B21" s="81"/>
      <c r="C21" s="81"/>
      <c r="D21" s="81"/>
      <c r="E21" s="81"/>
      <c r="F21" s="81"/>
      <c r="G21" s="7" t="s">
        <v>30</v>
      </c>
      <c r="H21" s="7" t="s">
        <v>30</v>
      </c>
      <c r="I21" s="7" t="s">
        <v>30</v>
      </c>
      <c r="J21" s="7" t="s">
        <v>30</v>
      </c>
      <c r="K21" s="29">
        <f t="shared" ref="K21:K26" si="9">SUM(H21:J21)</f>
        <v>0</v>
      </c>
      <c r="L21" s="36" t="e">
        <f t="shared" si="7"/>
        <v>#VALUE!</v>
      </c>
      <c r="M21" s="25">
        <v>7.0000000000000007E-2</v>
      </c>
      <c r="N21" s="33" t="e">
        <f t="shared" si="2"/>
        <v>#VALUE!</v>
      </c>
      <c r="O21" s="1"/>
      <c r="P21" s="39">
        <f t="shared" si="8"/>
        <v>1600</v>
      </c>
      <c r="Q21" s="25">
        <v>2.2499999999999999E-2</v>
      </c>
      <c r="R21" s="33">
        <f t="shared" si="3"/>
        <v>36</v>
      </c>
      <c r="S21" s="1"/>
      <c r="T21" s="39" t="e">
        <f t="shared" si="4"/>
        <v>#VALUE!</v>
      </c>
      <c r="U21" s="25">
        <v>2.75E-2</v>
      </c>
      <c r="V21" s="33" t="e">
        <f t="shared" si="5"/>
        <v>#VALUE!</v>
      </c>
      <c r="W21" s="56" t="e">
        <f t="shared" si="6"/>
        <v>#VALUE!</v>
      </c>
      <c r="Y21" s="27" t="e">
        <f t="shared" si="0"/>
        <v>#VALUE!</v>
      </c>
    </row>
    <row r="22" spans="1:25" x14ac:dyDescent="0.25">
      <c r="A22" s="81"/>
      <c r="B22" s="81"/>
      <c r="C22" s="81"/>
      <c r="D22" s="81"/>
      <c r="E22" s="81"/>
      <c r="F22" s="81"/>
      <c r="G22" s="7" t="s">
        <v>30</v>
      </c>
      <c r="H22" s="7" t="s">
        <v>30</v>
      </c>
      <c r="I22" s="7" t="s">
        <v>30</v>
      </c>
      <c r="J22" s="7" t="s">
        <v>30</v>
      </c>
      <c r="K22" s="29">
        <f t="shared" si="9"/>
        <v>0</v>
      </c>
      <c r="L22" s="36" t="e">
        <f t="shared" si="7"/>
        <v>#VALUE!</v>
      </c>
      <c r="M22" s="25">
        <v>7.0000000000000007E-2</v>
      </c>
      <c r="N22" s="33" t="e">
        <f t="shared" si="2"/>
        <v>#VALUE!</v>
      </c>
      <c r="O22" s="1"/>
      <c r="P22" s="39">
        <f t="shared" si="8"/>
        <v>1600</v>
      </c>
      <c r="Q22" s="25">
        <v>2.2499999999999999E-2</v>
      </c>
      <c r="R22" s="33">
        <f t="shared" si="3"/>
        <v>36</v>
      </c>
      <c r="S22" s="1"/>
      <c r="T22" s="39" t="e">
        <f t="shared" si="4"/>
        <v>#VALUE!</v>
      </c>
      <c r="U22" s="25">
        <v>2.75E-2</v>
      </c>
      <c r="V22" s="33" t="e">
        <f t="shared" si="5"/>
        <v>#VALUE!</v>
      </c>
      <c r="W22" s="56" t="e">
        <f t="shared" si="6"/>
        <v>#VALUE!</v>
      </c>
      <c r="Y22" s="27" t="e">
        <f t="shared" si="0"/>
        <v>#VALUE!</v>
      </c>
    </row>
    <row r="23" spans="1:25" x14ac:dyDescent="0.25">
      <c r="A23" s="81"/>
      <c r="B23" s="81"/>
      <c r="C23" s="81"/>
      <c r="D23" s="81"/>
      <c r="E23" s="81"/>
      <c r="F23" s="81"/>
      <c r="G23" s="7" t="s">
        <v>30</v>
      </c>
      <c r="H23" s="7" t="s">
        <v>30</v>
      </c>
      <c r="I23" s="7" t="s">
        <v>30</v>
      </c>
      <c r="J23" s="7" t="s">
        <v>30</v>
      </c>
      <c r="K23" s="29">
        <f t="shared" si="9"/>
        <v>0</v>
      </c>
      <c r="L23" s="36" t="e">
        <f t="shared" si="7"/>
        <v>#VALUE!</v>
      </c>
      <c r="M23" s="25">
        <v>7.0000000000000007E-2</v>
      </c>
      <c r="N23" s="33" t="e">
        <f t="shared" si="2"/>
        <v>#VALUE!</v>
      </c>
      <c r="O23" s="1"/>
      <c r="P23" s="39">
        <f t="shared" si="8"/>
        <v>1600</v>
      </c>
      <c r="Q23" s="25">
        <v>2.2499999999999999E-2</v>
      </c>
      <c r="R23" s="33">
        <f t="shared" si="3"/>
        <v>36</v>
      </c>
      <c r="S23" s="1"/>
      <c r="T23" s="39" t="e">
        <f t="shared" si="4"/>
        <v>#VALUE!</v>
      </c>
      <c r="U23" s="25">
        <v>2.75E-2</v>
      </c>
      <c r="V23" s="33" t="e">
        <f t="shared" si="5"/>
        <v>#VALUE!</v>
      </c>
      <c r="W23" s="56" t="e">
        <f t="shared" si="6"/>
        <v>#VALUE!</v>
      </c>
      <c r="Y23" s="27" t="e">
        <f t="shared" si="0"/>
        <v>#VALUE!</v>
      </c>
    </row>
    <row r="24" spans="1:25" x14ac:dyDescent="0.25">
      <c r="A24" s="81"/>
      <c r="B24" s="81"/>
      <c r="C24" s="81"/>
      <c r="D24" s="81"/>
      <c r="E24" s="81"/>
      <c r="F24" s="81"/>
      <c r="G24" s="7" t="s">
        <v>30</v>
      </c>
      <c r="H24" s="7" t="s">
        <v>30</v>
      </c>
      <c r="I24" s="7" t="s">
        <v>30</v>
      </c>
      <c r="J24" s="7" t="s">
        <v>30</v>
      </c>
      <c r="K24" s="29">
        <f t="shared" si="9"/>
        <v>0</v>
      </c>
      <c r="L24" s="36" t="e">
        <f t="shared" si="7"/>
        <v>#VALUE!</v>
      </c>
      <c r="M24" s="25">
        <v>7.0000000000000007E-2</v>
      </c>
      <c r="N24" s="33" t="e">
        <f t="shared" si="2"/>
        <v>#VALUE!</v>
      </c>
      <c r="O24" s="1"/>
      <c r="P24" s="39">
        <f t="shared" si="8"/>
        <v>1600</v>
      </c>
      <c r="Q24" s="25">
        <v>2.2499999999999999E-2</v>
      </c>
      <c r="R24" s="33">
        <f t="shared" si="3"/>
        <v>36</v>
      </c>
      <c r="S24" s="1"/>
      <c r="T24" s="39" t="e">
        <f t="shared" si="4"/>
        <v>#VALUE!</v>
      </c>
      <c r="U24" s="25">
        <v>2.75E-2</v>
      </c>
      <c r="V24" s="33" t="e">
        <f t="shared" si="5"/>
        <v>#VALUE!</v>
      </c>
      <c r="W24" s="56" t="e">
        <f t="shared" si="6"/>
        <v>#VALUE!</v>
      </c>
      <c r="Y24" s="27" t="e">
        <f t="shared" si="0"/>
        <v>#VALUE!</v>
      </c>
    </row>
    <row r="25" spans="1:25" x14ac:dyDescent="0.25">
      <c r="A25" s="81"/>
      <c r="B25" s="81"/>
      <c r="C25" s="81"/>
      <c r="D25" s="81"/>
      <c r="E25" s="81"/>
      <c r="F25" s="81"/>
      <c r="G25" s="7" t="s">
        <v>30</v>
      </c>
      <c r="H25" s="7" t="s">
        <v>30</v>
      </c>
      <c r="I25" s="7" t="s">
        <v>30</v>
      </c>
      <c r="J25" s="7" t="s">
        <v>30</v>
      </c>
      <c r="K25" s="29">
        <f t="shared" si="9"/>
        <v>0</v>
      </c>
      <c r="L25" s="36" t="e">
        <f t="shared" si="7"/>
        <v>#VALUE!</v>
      </c>
      <c r="M25" s="25">
        <v>7.0000000000000007E-2</v>
      </c>
      <c r="N25" s="33" t="e">
        <f t="shared" si="2"/>
        <v>#VALUE!</v>
      </c>
      <c r="O25" s="1"/>
      <c r="P25" s="39">
        <f t="shared" si="8"/>
        <v>1600</v>
      </c>
      <c r="Q25" s="25">
        <v>2.2499999999999999E-2</v>
      </c>
      <c r="R25" s="33">
        <f t="shared" si="3"/>
        <v>36</v>
      </c>
      <c r="S25" s="1"/>
      <c r="T25" s="39" t="e">
        <f t="shared" si="4"/>
        <v>#VALUE!</v>
      </c>
      <c r="U25" s="25">
        <v>2.75E-2</v>
      </c>
      <c r="V25" s="33" t="e">
        <f t="shared" si="5"/>
        <v>#VALUE!</v>
      </c>
      <c r="W25" s="56" t="e">
        <f t="shared" si="6"/>
        <v>#VALUE!</v>
      </c>
      <c r="Y25" s="27" t="e">
        <f t="shared" si="0"/>
        <v>#VALUE!</v>
      </c>
    </row>
    <row r="26" spans="1:25" x14ac:dyDescent="0.25">
      <c r="A26" s="81"/>
      <c r="B26" s="81"/>
      <c r="C26" s="81"/>
      <c r="D26" s="81"/>
      <c r="E26" s="81"/>
      <c r="F26" s="81"/>
      <c r="G26" s="7" t="s">
        <v>30</v>
      </c>
      <c r="H26" s="7" t="s">
        <v>30</v>
      </c>
      <c r="I26" s="7" t="s">
        <v>30</v>
      </c>
      <c r="J26" s="7" t="s">
        <v>30</v>
      </c>
      <c r="K26" s="29">
        <f t="shared" si="9"/>
        <v>0</v>
      </c>
      <c r="L26" s="36" t="e">
        <f t="shared" si="7"/>
        <v>#VALUE!</v>
      </c>
      <c r="M26" s="25">
        <v>7.0000000000000007E-2</v>
      </c>
      <c r="N26" s="33" t="e">
        <f t="shared" si="2"/>
        <v>#VALUE!</v>
      </c>
      <c r="O26" s="1"/>
      <c r="P26" s="39">
        <f t="shared" si="8"/>
        <v>1600</v>
      </c>
      <c r="Q26" s="25">
        <v>2.2499999999999999E-2</v>
      </c>
      <c r="R26" s="33">
        <f t="shared" si="3"/>
        <v>36</v>
      </c>
      <c r="S26" s="1"/>
      <c r="T26" s="39" t="e">
        <f t="shared" si="4"/>
        <v>#VALUE!</v>
      </c>
      <c r="U26" s="25">
        <v>2.75E-2</v>
      </c>
      <c r="V26" s="33" t="e">
        <f t="shared" si="5"/>
        <v>#VALUE!</v>
      </c>
      <c r="W26" s="56" t="e">
        <f t="shared" si="6"/>
        <v>#VALUE!</v>
      </c>
      <c r="Y26" s="27" t="e">
        <f t="shared" si="0"/>
        <v>#VALUE!</v>
      </c>
    </row>
    <row r="27" spans="1:25" ht="15.75" thickBot="1" x14ac:dyDescent="0.3">
      <c r="A27" s="74"/>
      <c r="B27" s="74"/>
      <c r="C27" s="74"/>
      <c r="D27" s="74"/>
      <c r="E27" s="74"/>
      <c r="F27" s="74"/>
      <c r="G27" s="5">
        <f>SUM(G8:G26)</f>
        <v>0</v>
      </c>
      <c r="H27" s="5">
        <f t="shared" ref="H27:L27" si="10">SUM(H8:H26)</f>
        <v>0</v>
      </c>
      <c r="I27" s="5">
        <f t="shared" si="10"/>
        <v>0</v>
      </c>
      <c r="J27" s="5" t="s">
        <v>30</v>
      </c>
      <c r="K27" s="31">
        <f t="shared" si="10"/>
        <v>0</v>
      </c>
      <c r="L27" s="37" t="e">
        <f t="shared" si="10"/>
        <v>#VALUE!</v>
      </c>
      <c r="M27" s="5"/>
      <c r="N27" s="35" t="e">
        <f>SUM(N8:N26)</f>
        <v>#VALUE!</v>
      </c>
      <c r="O27" s="5"/>
      <c r="P27" s="37">
        <f>SUM(P8:P26)</f>
        <v>30400</v>
      </c>
      <c r="Q27" s="5"/>
      <c r="R27" s="35">
        <f>SUM(R8:R26)</f>
        <v>684</v>
      </c>
      <c r="S27" s="5"/>
      <c r="T27" s="37" t="e">
        <f t="shared" ref="T27" si="11">SUM(T8:T26)</f>
        <v>#VALUE!</v>
      </c>
      <c r="U27" s="5"/>
      <c r="V27" s="15" t="e">
        <f>SUM(V8:V26)</f>
        <v>#VALUE!</v>
      </c>
      <c r="W27" s="77" t="e">
        <f>SUM(W8:W26)</f>
        <v>#VALUE!</v>
      </c>
      <c r="X27" s="6"/>
      <c r="Y27" s="15" t="e">
        <f>SUM(Y8:Y26)</f>
        <v>#VALUE!</v>
      </c>
    </row>
    <row r="28" spans="1:25" ht="15.75" thickTop="1" x14ac:dyDescent="0.25">
      <c r="G28" s="1"/>
      <c r="H28" s="1"/>
      <c r="I28" s="1"/>
      <c r="J28" s="1"/>
      <c r="K28" s="1"/>
      <c r="L28" s="1"/>
      <c r="M28" s="1"/>
      <c r="N28" s="1"/>
      <c r="O28" s="1"/>
      <c r="P28" s="40"/>
      <c r="Q28" s="1"/>
      <c r="R28" s="1"/>
      <c r="S28" s="1"/>
      <c r="T28" s="1"/>
      <c r="U28" s="1"/>
      <c r="V28" s="1"/>
      <c r="W28" s="1"/>
    </row>
    <row r="29" spans="1:25" x14ac:dyDescent="0.25">
      <c r="G29" s="1"/>
      <c r="H29" s="1"/>
      <c r="I29" s="1"/>
      <c r="J29" s="1"/>
      <c r="K29" s="1"/>
      <c r="L29" s="1"/>
      <c r="M29" s="1"/>
      <c r="N29" s="1"/>
      <c r="O29" s="1"/>
      <c r="P29" s="32"/>
      <c r="Q29" s="1"/>
      <c r="R29" s="1"/>
      <c r="S29" s="1"/>
      <c r="T29" s="1"/>
      <c r="U29" s="1"/>
      <c r="V29" s="1"/>
      <c r="W29" s="1"/>
    </row>
    <row r="30" spans="1:25" x14ac:dyDescent="0.25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5" x14ac:dyDescent="0.25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5" x14ac:dyDescent="0.25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7:23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7:23" x14ac:dyDescent="0.25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7:23" x14ac:dyDescent="0.25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7:23" x14ac:dyDescent="0.25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7:23" x14ac:dyDescent="0.25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7:23" x14ac:dyDescent="0.25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7:23" x14ac:dyDescent="0.25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7:23" x14ac:dyDescent="0.25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7:23" x14ac:dyDescent="0.25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7:23" x14ac:dyDescent="0.2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7:23" x14ac:dyDescent="0.2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7:23" x14ac:dyDescent="0.2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7:23" x14ac:dyDescent="0.2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7:23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7:23" x14ac:dyDescent="0.2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7:23" x14ac:dyDescent="0.2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7:23" x14ac:dyDescent="0.2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7:23" x14ac:dyDescent="0.2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7:23" x14ac:dyDescent="0.2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7:23" x14ac:dyDescent="0.2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7:23" x14ac:dyDescent="0.2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7:23" x14ac:dyDescent="0.2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7:23" x14ac:dyDescent="0.2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7:23" x14ac:dyDescent="0.2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7:23" x14ac:dyDescent="0.2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7:23" x14ac:dyDescent="0.2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7:23" x14ac:dyDescent="0.2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7:23" x14ac:dyDescent="0.2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7:23" x14ac:dyDescent="0.2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7:23" x14ac:dyDescent="0.25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7:23" x14ac:dyDescent="0.25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7:23" x14ac:dyDescent="0.25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7:23" x14ac:dyDescent="0.25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7:23" x14ac:dyDescent="0.25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7:23" x14ac:dyDescent="0.25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7:23" x14ac:dyDescent="0.25"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7:23" x14ac:dyDescent="0.25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7:23" x14ac:dyDescent="0.25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7:23" x14ac:dyDescent="0.25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7:23" x14ac:dyDescent="0.25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7:23" x14ac:dyDescent="0.25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7:23" x14ac:dyDescent="0.25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7:23" x14ac:dyDescent="0.25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7:23" x14ac:dyDescent="0.25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7:23" x14ac:dyDescent="0.25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7:23" x14ac:dyDescent="0.25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7:23" x14ac:dyDescent="0.25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7:23" x14ac:dyDescent="0.25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7:23" x14ac:dyDescent="0.25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7:23" x14ac:dyDescent="0.25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7:23" x14ac:dyDescent="0.25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7:23" x14ac:dyDescent="0.25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7:23" x14ac:dyDescent="0.25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7:23" x14ac:dyDescent="0.25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7:23" x14ac:dyDescent="0.25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7:23" x14ac:dyDescent="0.25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7:23" x14ac:dyDescent="0.25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7:23" x14ac:dyDescent="0.25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7:23" x14ac:dyDescent="0.25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7:23" x14ac:dyDescent="0.25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7:23" x14ac:dyDescent="0.25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7:23" x14ac:dyDescent="0.25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7:23" x14ac:dyDescent="0.25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7:23" x14ac:dyDescent="0.25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7:23" x14ac:dyDescent="0.25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7:23" x14ac:dyDescent="0.25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7:23" x14ac:dyDescent="0.25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7:23" x14ac:dyDescent="0.25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7:23" x14ac:dyDescent="0.25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7:23" x14ac:dyDescent="0.25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7:23" x14ac:dyDescent="0.25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7:23" x14ac:dyDescent="0.25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7:23" x14ac:dyDescent="0.25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7:23" x14ac:dyDescent="0.25"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7:23" x14ac:dyDescent="0.25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7:23" x14ac:dyDescent="0.25"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7:23" x14ac:dyDescent="0.25"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7:23" x14ac:dyDescent="0.25"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7:23" x14ac:dyDescent="0.25"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7:23" x14ac:dyDescent="0.25"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7:23" x14ac:dyDescent="0.25"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7:23" x14ac:dyDescent="0.25"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7:23" x14ac:dyDescent="0.25"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7:23" x14ac:dyDescent="0.25"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7:23" x14ac:dyDescent="0.25"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7:23" x14ac:dyDescent="0.25"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7:23" x14ac:dyDescent="0.25"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7:23" x14ac:dyDescent="0.25"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7:23" x14ac:dyDescent="0.25"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7:23" x14ac:dyDescent="0.25"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7:23" x14ac:dyDescent="0.25"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7:23" x14ac:dyDescent="0.25"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7:23" x14ac:dyDescent="0.25"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7:23" x14ac:dyDescent="0.25"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7:23" x14ac:dyDescent="0.25"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7:23" x14ac:dyDescent="0.25"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7:23" x14ac:dyDescent="0.25"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7:23" x14ac:dyDescent="0.25"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7:23" x14ac:dyDescent="0.25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7:23" x14ac:dyDescent="0.25"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7:23" x14ac:dyDescent="0.25"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7:23" x14ac:dyDescent="0.25"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7:23" x14ac:dyDescent="0.25"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7:23" x14ac:dyDescent="0.25"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7:23" x14ac:dyDescent="0.25"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7:23" x14ac:dyDescent="0.25"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7:23" x14ac:dyDescent="0.25"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7:23" x14ac:dyDescent="0.25"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7:23" x14ac:dyDescent="0.25"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7:23" x14ac:dyDescent="0.25"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7:23" x14ac:dyDescent="0.25"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7:23" x14ac:dyDescent="0.25"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7:23" x14ac:dyDescent="0.25"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7:23" x14ac:dyDescent="0.25"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7:23" x14ac:dyDescent="0.25"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7:23" x14ac:dyDescent="0.25"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7:23" x14ac:dyDescent="0.25"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7:23" x14ac:dyDescent="0.25"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7:23" x14ac:dyDescent="0.25"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7:23" x14ac:dyDescent="0.25"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7:23" x14ac:dyDescent="0.25"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7:23" x14ac:dyDescent="0.25"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7:23" x14ac:dyDescent="0.25"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7:23" x14ac:dyDescent="0.25"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7:23" x14ac:dyDescent="0.25"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7:23" x14ac:dyDescent="0.25"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7:23" x14ac:dyDescent="0.25"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7:23" x14ac:dyDescent="0.25"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7:23" x14ac:dyDescent="0.25"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7:23" x14ac:dyDescent="0.25"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7:23" x14ac:dyDescent="0.25"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7:23" x14ac:dyDescent="0.25"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7:23" x14ac:dyDescent="0.25"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7:23" x14ac:dyDescent="0.25"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7:23" x14ac:dyDescent="0.25"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7:23" x14ac:dyDescent="0.25"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7:23" x14ac:dyDescent="0.25"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7:23" x14ac:dyDescent="0.25"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7:23" x14ac:dyDescent="0.25"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7:23" x14ac:dyDescent="0.25"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7:23" x14ac:dyDescent="0.25"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7:23" x14ac:dyDescent="0.25"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7:23" x14ac:dyDescent="0.25"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7:23" x14ac:dyDescent="0.25"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7:23" x14ac:dyDescent="0.25"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7:23" x14ac:dyDescent="0.25"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7:23" x14ac:dyDescent="0.25"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7:23" x14ac:dyDescent="0.25"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7:23" x14ac:dyDescent="0.25"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7:23" x14ac:dyDescent="0.25"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7:23" x14ac:dyDescent="0.25"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7:23" x14ac:dyDescent="0.25"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7:23" x14ac:dyDescent="0.25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7:23" x14ac:dyDescent="0.25"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7:23" x14ac:dyDescent="0.25"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7:23" x14ac:dyDescent="0.25"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7:23" x14ac:dyDescent="0.25"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7:23" x14ac:dyDescent="0.25"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7:23" x14ac:dyDescent="0.25"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7:23" x14ac:dyDescent="0.25"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7:23" x14ac:dyDescent="0.25"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7:23" x14ac:dyDescent="0.25"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7:23" x14ac:dyDescent="0.25"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7:23" x14ac:dyDescent="0.25"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7:23" x14ac:dyDescent="0.25"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7:23" x14ac:dyDescent="0.25"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7:23" x14ac:dyDescent="0.25"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7:23" x14ac:dyDescent="0.25"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7:23" x14ac:dyDescent="0.25"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7:23" x14ac:dyDescent="0.25"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7:23" x14ac:dyDescent="0.25"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7:23" x14ac:dyDescent="0.25"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7:23" x14ac:dyDescent="0.25"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7:23" x14ac:dyDescent="0.25"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7:23" x14ac:dyDescent="0.25"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7:23" x14ac:dyDescent="0.25"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7:23" x14ac:dyDescent="0.25"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7:23" x14ac:dyDescent="0.25"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7:23" x14ac:dyDescent="0.25"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7:23" x14ac:dyDescent="0.25"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7:23" x14ac:dyDescent="0.25"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7:23" x14ac:dyDescent="0.25"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7:23" x14ac:dyDescent="0.25"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7:23" x14ac:dyDescent="0.25"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7:23" x14ac:dyDescent="0.25"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7:23" x14ac:dyDescent="0.25"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7:23" x14ac:dyDescent="0.25"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7:23" x14ac:dyDescent="0.25"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7:23" x14ac:dyDescent="0.25"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7:23" x14ac:dyDescent="0.25"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7:23" x14ac:dyDescent="0.25"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7:23" x14ac:dyDescent="0.25"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7:23" x14ac:dyDescent="0.25"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7:23" x14ac:dyDescent="0.25"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7:23" x14ac:dyDescent="0.25"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7:23" x14ac:dyDescent="0.25"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7:23" x14ac:dyDescent="0.25"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7:23" x14ac:dyDescent="0.25"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7:23" x14ac:dyDescent="0.25"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7:23" x14ac:dyDescent="0.25"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7:23" x14ac:dyDescent="0.25"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7:23" x14ac:dyDescent="0.25"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7:23" x14ac:dyDescent="0.25"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7:23" x14ac:dyDescent="0.25"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7:23" x14ac:dyDescent="0.25"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7:23" x14ac:dyDescent="0.25"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7:23" x14ac:dyDescent="0.25"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7:23" x14ac:dyDescent="0.25"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7:23" x14ac:dyDescent="0.25"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7:23" x14ac:dyDescent="0.25"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7:23" x14ac:dyDescent="0.25"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7:23" x14ac:dyDescent="0.25"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7:23" x14ac:dyDescent="0.25"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7:23" x14ac:dyDescent="0.25"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7:23" x14ac:dyDescent="0.25"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7:23" x14ac:dyDescent="0.25"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7:23" x14ac:dyDescent="0.25"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7:23" x14ac:dyDescent="0.25"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7:23" x14ac:dyDescent="0.25"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7:23" x14ac:dyDescent="0.25"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7:23" x14ac:dyDescent="0.25"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7:23" x14ac:dyDescent="0.25"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7:23" x14ac:dyDescent="0.25"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7:23" x14ac:dyDescent="0.25"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7:23" x14ac:dyDescent="0.25"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7:23" x14ac:dyDescent="0.25"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7:23" x14ac:dyDescent="0.25"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7:23" x14ac:dyDescent="0.25"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7:23" x14ac:dyDescent="0.25"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7:23" x14ac:dyDescent="0.25"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7:23" x14ac:dyDescent="0.25"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7:23" x14ac:dyDescent="0.25"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7:23" x14ac:dyDescent="0.25"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7:23" x14ac:dyDescent="0.25"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7:23" x14ac:dyDescent="0.25"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7:23" x14ac:dyDescent="0.25"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7:23" x14ac:dyDescent="0.25"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7:23" x14ac:dyDescent="0.25"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7:23" x14ac:dyDescent="0.25"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7:23" x14ac:dyDescent="0.25"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7:23" x14ac:dyDescent="0.25"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7:23" x14ac:dyDescent="0.25"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7:23" x14ac:dyDescent="0.25"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7:23" x14ac:dyDescent="0.25"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7:23" x14ac:dyDescent="0.25"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7:23" x14ac:dyDescent="0.25"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7:23" x14ac:dyDescent="0.25"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7:23" x14ac:dyDescent="0.25"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7:23" x14ac:dyDescent="0.25"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7:23" x14ac:dyDescent="0.25"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7:23" x14ac:dyDescent="0.25"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7:23" x14ac:dyDescent="0.25"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7:23" x14ac:dyDescent="0.25"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7:23" x14ac:dyDescent="0.25"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7:23" x14ac:dyDescent="0.25"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7:23" x14ac:dyDescent="0.25"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7:23" x14ac:dyDescent="0.25"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7:23" x14ac:dyDescent="0.25"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7:23" x14ac:dyDescent="0.25"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7:23" x14ac:dyDescent="0.25"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7:23" x14ac:dyDescent="0.25"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7:23" x14ac:dyDescent="0.25"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7:23" x14ac:dyDescent="0.25"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7:23" x14ac:dyDescent="0.25"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7:23" x14ac:dyDescent="0.25"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7:23" x14ac:dyDescent="0.25"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7:23" x14ac:dyDescent="0.25"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7:23" x14ac:dyDescent="0.25"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7:23" x14ac:dyDescent="0.25"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7:23" x14ac:dyDescent="0.25"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7:23" x14ac:dyDescent="0.25"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7:23" x14ac:dyDescent="0.25"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7:23" x14ac:dyDescent="0.25"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7:23" x14ac:dyDescent="0.25"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7:23" x14ac:dyDescent="0.25"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7:23" x14ac:dyDescent="0.25"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7:23" x14ac:dyDescent="0.25"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7:23" x14ac:dyDescent="0.25"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7:23" x14ac:dyDescent="0.25"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7:23" x14ac:dyDescent="0.25"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7:23" x14ac:dyDescent="0.25"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7:23" x14ac:dyDescent="0.25"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7:23" x14ac:dyDescent="0.25"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7:23" x14ac:dyDescent="0.25"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7:23" x14ac:dyDescent="0.25"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7:23" x14ac:dyDescent="0.25"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7:23" x14ac:dyDescent="0.25"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7:23" x14ac:dyDescent="0.25"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7:23" x14ac:dyDescent="0.25"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7:23" x14ac:dyDescent="0.25"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7:23" x14ac:dyDescent="0.25"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7:23" x14ac:dyDescent="0.25"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7:23" x14ac:dyDescent="0.25"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7:23" x14ac:dyDescent="0.25"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7:23" x14ac:dyDescent="0.25"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7:23" x14ac:dyDescent="0.25"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7:23" x14ac:dyDescent="0.25"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7:23" x14ac:dyDescent="0.25"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7:23" x14ac:dyDescent="0.25"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7:23" x14ac:dyDescent="0.25"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7:23" x14ac:dyDescent="0.25"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7:23" x14ac:dyDescent="0.25"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7:23" x14ac:dyDescent="0.25"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7:23" x14ac:dyDescent="0.25"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7:23" x14ac:dyDescent="0.25"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7:23" x14ac:dyDescent="0.25"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7:23" x14ac:dyDescent="0.25"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7:23" x14ac:dyDescent="0.25"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7:23" x14ac:dyDescent="0.25"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7:23" x14ac:dyDescent="0.25"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7:23" x14ac:dyDescent="0.25"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7:23" x14ac:dyDescent="0.25"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7:23" x14ac:dyDescent="0.25"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7:23" x14ac:dyDescent="0.25"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7:23" x14ac:dyDescent="0.25"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7:23" x14ac:dyDescent="0.25"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7:23" x14ac:dyDescent="0.25"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7:23" x14ac:dyDescent="0.25"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7:23" x14ac:dyDescent="0.25"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7:23" x14ac:dyDescent="0.25"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7:23" x14ac:dyDescent="0.25"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7:23" x14ac:dyDescent="0.25"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7:23" x14ac:dyDescent="0.25"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7:23" x14ac:dyDescent="0.25"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7:23" x14ac:dyDescent="0.25"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7:23" x14ac:dyDescent="0.25"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7:23" x14ac:dyDescent="0.25"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7:23" x14ac:dyDescent="0.25"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7:23" x14ac:dyDescent="0.25"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7:23" x14ac:dyDescent="0.25"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7:23" x14ac:dyDescent="0.25"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7:23" x14ac:dyDescent="0.25"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7:23" x14ac:dyDescent="0.25"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7:23" x14ac:dyDescent="0.25"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7:23" x14ac:dyDescent="0.25"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7:23" x14ac:dyDescent="0.25"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7:23" x14ac:dyDescent="0.25"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7:23" x14ac:dyDescent="0.25"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7:23" x14ac:dyDescent="0.25"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7:23" x14ac:dyDescent="0.25"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7:23" x14ac:dyDescent="0.25"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7:23" x14ac:dyDescent="0.25"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7:23" x14ac:dyDescent="0.25"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7:23" x14ac:dyDescent="0.25"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7:23" x14ac:dyDescent="0.25"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7:23" x14ac:dyDescent="0.25"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7:23" x14ac:dyDescent="0.25"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7:23" x14ac:dyDescent="0.25"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7:23" x14ac:dyDescent="0.25"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7:23" x14ac:dyDescent="0.25"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7:23" x14ac:dyDescent="0.25"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7:23" x14ac:dyDescent="0.25"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7:23" x14ac:dyDescent="0.25"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7:23" x14ac:dyDescent="0.25"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7:23" x14ac:dyDescent="0.25"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7:23" x14ac:dyDescent="0.25"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7:23" x14ac:dyDescent="0.25"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7:23" x14ac:dyDescent="0.25"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7:23" x14ac:dyDescent="0.25"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7:23" x14ac:dyDescent="0.25"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7:23" x14ac:dyDescent="0.25"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7:23" x14ac:dyDescent="0.25"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7:23" x14ac:dyDescent="0.25"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7:23" x14ac:dyDescent="0.25"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7:23" x14ac:dyDescent="0.25"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7:23" x14ac:dyDescent="0.25"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7:23" x14ac:dyDescent="0.25"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7:23" x14ac:dyDescent="0.25"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7:23" x14ac:dyDescent="0.25"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7:23" x14ac:dyDescent="0.25"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7:23" x14ac:dyDescent="0.25"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7:23" x14ac:dyDescent="0.25"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7:23" x14ac:dyDescent="0.25"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7:23" x14ac:dyDescent="0.25"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7:23" x14ac:dyDescent="0.25"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7:23" x14ac:dyDescent="0.25"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7:23" x14ac:dyDescent="0.25"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7:23" x14ac:dyDescent="0.25"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7:23" x14ac:dyDescent="0.25"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7:23" x14ac:dyDescent="0.25"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7:23" x14ac:dyDescent="0.25"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7:23" x14ac:dyDescent="0.25"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7:23" x14ac:dyDescent="0.25"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7:23" x14ac:dyDescent="0.25"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7:23" x14ac:dyDescent="0.25"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7:23" x14ac:dyDescent="0.25"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7:23" x14ac:dyDescent="0.25"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7:23" x14ac:dyDescent="0.25"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7:23" x14ac:dyDescent="0.25"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7:23" x14ac:dyDescent="0.25"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7:23" x14ac:dyDescent="0.25"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7:23" x14ac:dyDescent="0.25"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7:23" x14ac:dyDescent="0.25"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7:23" x14ac:dyDescent="0.25"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7:23" x14ac:dyDescent="0.25"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7:23" x14ac:dyDescent="0.25"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7:23" x14ac:dyDescent="0.25"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7:23" x14ac:dyDescent="0.25"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7:23" x14ac:dyDescent="0.25"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7:23" x14ac:dyDescent="0.25"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7:23" x14ac:dyDescent="0.25"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7:23" x14ac:dyDescent="0.25"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7:23" x14ac:dyDescent="0.25"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7:23" x14ac:dyDescent="0.25"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7:23" x14ac:dyDescent="0.25"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7:23" x14ac:dyDescent="0.25"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7:23" x14ac:dyDescent="0.25"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7:23" x14ac:dyDescent="0.25"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7:23" x14ac:dyDescent="0.25"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7:23" x14ac:dyDescent="0.25"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7:23" x14ac:dyDescent="0.25"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7:23" x14ac:dyDescent="0.25"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7:23" x14ac:dyDescent="0.25"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7:23" x14ac:dyDescent="0.25"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7:23" x14ac:dyDescent="0.25"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7:23" x14ac:dyDescent="0.25"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7:23" x14ac:dyDescent="0.25"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7:23" x14ac:dyDescent="0.25"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7:23" x14ac:dyDescent="0.25"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7:23" x14ac:dyDescent="0.25"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7:23" x14ac:dyDescent="0.25"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7:23" x14ac:dyDescent="0.25"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7:23" x14ac:dyDescent="0.25"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7:23" x14ac:dyDescent="0.25"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7:23" x14ac:dyDescent="0.25"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7:23" x14ac:dyDescent="0.25"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7:23" x14ac:dyDescent="0.25"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7:23" x14ac:dyDescent="0.25"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7:23" x14ac:dyDescent="0.25"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7:23" x14ac:dyDescent="0.25"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7:23" x14ac:dyDescent="0.25"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7:23" x14ac:dyDescent="0.25"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7:23" x14ac:dyDescent="0.25"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7:23" x14ac:dyDescent="0.25"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7:23" x14ac:dyDescent="0.25"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7:23" x14ac:dyDescent="0.25"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7:23" x14ac:dyDescent="0.25"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7:23" x14ac:dyDescent="0.25"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7:23" x14ac:dyDescent="0.25"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7:23" x14ac:dyDescent="0.25"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7:23" x14ac:dyDescent="0.25"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7:23" x14ac:dyDescent="0.25"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7:23" x14ac:dyDescent="0.25"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7:23" x14ac:dyDescent="0.25"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7:23" x14ac:dyDescent="0.25"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7:23" x14ac:dyDescent="0.25"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7:23" x14ac:dyDescent="0.25"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7:23" x14ac:dyDescent="0.25"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7:23" x14ac:dyDescent="0.25"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7:23" x14ac:dyDescent="0.25"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7:23" x14ac:dyDescent="0.25"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7:23" x14ac:dyDescent="0.25"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7:23" x14ac:dyDescent="0.25"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7:23" x14ac:dyDescent="0.25"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7:23" x14ac:dyDescent="0.25"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7:23" x14ac:dyDescent="0.25"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7:23" x14ac:dyDescent="0.25"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7:23" x14ac:dyDescent="0.25"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7:23" x14ac:dyDescent="0.25"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7:23" x14ac:dyDescent="0.25"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7:23" x14ac:dyDescent="0.25"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7:23" x14ac:dyDescent="0.25"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7:23" x14ac:dyDescent="0.25"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7:23" x14ac:dyDescent="0.25"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7:23" x14ac:dyDescent="0.25"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7:23" x14ac:dyDescent="0.25"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7:23" x14ac:dyDescent="0.25"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7:23" x14ac:dyDescent="0.25"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7:23" x14ac:dyDescent="0.25"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7:23" x14ac:dyDescent="0.25"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7:23" x14ac:dyDescent="0.25"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7:23" x14ac:dyDescent="0.25"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7:23" x14ac:dyDescent="0.25"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7:23" x14ac:dyDescent="0.25"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7:23" x14ac:dyDescent="0.25"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7:23" x14ac:dyDescent="0.25"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7:23" x14ac:dyDescent="0.25"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7:23" x14ac:dyDescent="0.25"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7:23" x14ac:dyDescent="0.25"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7:23" x14ac:dyDescent="0.25"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7:23" x14ac:dyDescent="0.25"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7:23" x14ac:dyDescent="0.25"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7:23" x14ac:dyDescent="0.25"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7:23" x14ac:dyDescent="0.25"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7:23" x14ac:dyDescent="0.25"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7:23" x14ac:dyDescent="0.25"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7:23" x14ac:dyDescent="0.25"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7:23" x14ac:dyDescent="0.25"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7:23" x14ac:dyDescent="0.25"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7:23" x14ac:dyDescent="0.25"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7:23" x14ac:dyDescent="0.25"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7:23" x14ac:dyDescent="0.25"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7:23" x14ac:dyDescent="0.25"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7:23" x14ac:dyDescent="0.25"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7:23" x14ac:dyDescent="0.25"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7:23" x14ac:dyDescent="0.25"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7:23" x14ac:dyDescent="0.25"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7:23" x14ac:dyDescent="0.25"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7:23" x14ac:dyDescent="0.25"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7:23" x14ac:dyDescent="0.25"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7:23" x14ac:dyDescent="0.25"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7:23" x14ac:dyDescent="0.25"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7:23" x14ac:dyDescent="0.25"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7:23" x14ac:dyDescent="0.25"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7:23" x14ac:dyDescent="0.25"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7:23" x14ac:dyDescent="0.25"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7:23" x14ac:dyDescent="0.25"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7:23" x14ac:dyDescent="0.25"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7:23" x14ac:dyDescent="0.25"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7:23" x14ac:dyDescent="0.25"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7:23" x14ac:dyDescent="0.25"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7:23" x14ac:dyDescent="0.25"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7:23" x14ac:dyDescent="0.25"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7:23" x14ac:dyDescent="0.25"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7:23" x14ac:dyDescent="0.25"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7:23" x14ac:dyDescent="0.25"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7:23" x14ac:dyDescent="0.25"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7:23" x14ac:dyDescent="0.25"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7:23" x14ac:dyDescent="0.25"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7:23" x14ac:dyDescent="0.25"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7:23" x14ac:dyDescent="0.25"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7:23" x14ac:dyDescent="0.25"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7:23" x14ac:dyDescent="0.25"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7:23" x14ac:dyDescent="0.25"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7:23" x14ac:dyDescent="0.25"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7:23" x14ac:dyDescent="0.25"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7:23" x14ac:dyDescent="0.25"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7:23" x14ac:dyDescent="0.25"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7:23" x14ac:dyDescent="0.25"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7:23" x14ac:dyDescent="0.25"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7:23" x14ac:dyDescent="0.25"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7:23" x14ac:dyDescent="0.25"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7:23" x14ac:dyDescent="0.25"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7:23" x14ac:dyDescent="0.25"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7:23" x14ac:dyDescent="0.25"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7:23" x14ac:dyDescent="0.25"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7:23" x14ac:dyDescent="0.25"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7:23" x14ac:dyDescent="0.25"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7:23" x14ac:dyDescent="0.25"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7:23" x14ac:dyDescent="0.25"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7:23" x14ac:dyDescent="0.25"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7:23" x14ac:dyDescent="0.25"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7:23" x14ac:dyDescent="0.25"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7:23" x14ac:dyDescent="0.25"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7:23" x14ac:dyDescent="0.25"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7:23" x14ac:dyDescent="0.25"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7:23" x14ac:dyDescent="0.25"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7:23" x14ac:dyDescent="0.25"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7:23" x14ac:dyDescent="0.25"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7:23" x14ac:dyDescent="0.25"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7:23" x14ac:dyDescent="0.25"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7:23" x14ac:dyDescent="0.25"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7:23" x14ac:dyDescent="0.25"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7:23" x14ac:dyDescent="0.25"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7:23" x14ac:dyDescent="0.25"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7:23" x14ac:dyDescent="0.25"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7:23" x14ac:dyDescent="0.25"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7:23" x14ac:dyDescent="0.25"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7:23" x14ac:dyDescent="0.25"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7:23" x14ac:dyDescent="0.25"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7:23" x14ac:dyDescent="0.25"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7:23" x14ac:dyDescent="0.25"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7:23" x14ac:dyDescent="0.25"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7:23" x14ac:dyDescent="0.25"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7:23" x14ac:dyDescent="0.25"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7:23" x14ac:dyDescent="0.25"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7:23" x14ac:dyDescent="0.25"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7:23" x14ac:dyDescent="0.25"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7:23" x14ac:dyDescent="0.25"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7:23" x14ac:dyDescent="0.25"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7:23" x14ac:dyDescent="0.25"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7:23" x14ac:dyDescent="0.25"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7:23" x14ac:dyDescent="0.25"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7:23" x14ac:dyDescent="0.25"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7:23" x14ac:dyDescent="0.25"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7:23" x14ac:dyDescent="0.25"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7:23" x14ac:dyDescent="0.25"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7:23" x14ac:dyDescent="0.25"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7:23" x14ac:dyDescent="0.25"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7:23" x14ac:dyDescent="0.25"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7:23" x14ac:dyDescent="0.25"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7:23" x14ac:dyDescent="0.25"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7:23" x14ac:dyDescent="0.25"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7:23" x14ac:dyDescent="0.25"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7:23" x14ac:dyDescent="0.25"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7:23" x14ac:dyDescent="0.25"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7:23" x14ac:dyDescent="0.25"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7:23" x14ac:dyDescent="0.25"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7:23" x14ac:dyDescent="0.25"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7:23" x14ac:dyDescent="0.25"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7:23" x14ac:dyDescent="0.25"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7:23" x14ac:dyDescent="0.25"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7:23" x14ac:dyDescent="0.25"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7:23" x14ac:dyDescent="0.25"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7:23" x14ac:dyDescent="0.25"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7:23" x14ac:dyDescent="0.25"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7:23" x14ac:dyDescent="0.25"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7:23" x14ac:dyDescent="0.25"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7:23" x14ac:dyDescent="0.25"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7:23" x14ac:dyDescent="0.25"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7:23" x14ac:dyDescent="0.25"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7:23" x14ac:dyDescent="0.25"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7:23" x14ac:dyDescent="0.25"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7:23" x14ac:dyDescent="0.25"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7:23" x14ac:dyDescent="0.25"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7:23" x14ac:dyDescent="0.25"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7:23" x14ac:dyDescent="0.25"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7:23" x14ac:dyDescent="0.25"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7:23" x14ac:dyDescent="0.25"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7:23" x14ac:dyDescent="0.25"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7:23" x14ac:dyDescent="0.25"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7:23" x14ac:dyDescent="0.25"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7:23" x14ac:dyDescent="0.25"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7:23" x14ac:dyDescent="0.25"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7:23" x14ac:dyDescent="0.25"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7:23" x14ac:dyDescent="0.25"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7:23" x14ac:dyDescent="0.25"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7:23" x14ac:dyDescent="0.25"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7:23" x14ac:dyDescent="0.25"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7:23" x14ac:dyDescent="0.25"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7:23" x14ac:dyDescent="0.25"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7:23" x14ac:dyDescent="0.25"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7:23" x14ac:dyDescent="0.25"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7:23" x14ac:dyDescent="0.25"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7:23" x14ac:dyDescent="0.25"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7:23" x14ac:dyDescent="0.25"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7:23" x14ac:dyDescent="0.25"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7:23" x14ac:dyDescent="0.25"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7:23" x14ac:dyDescent="0.25"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7:23" x14ac:dyDescent="0.25"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7:23" x14ac:dyDescent="0.25"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7:23" x14ac:dyDescent="0.25"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7:23" x14ac:dyDescent="0.25"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7:23" x14ac:dyDescent="0.25"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7:23" x14ac:dyDescent="0.25"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7:23" x14ac:dyDescent="0.25"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7:23" x14ac:dyDescent="0.25"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7:23" x14ac:dyDescent="0.25"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7:23" x14ac:dyDescent="0.25"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7:23" x14ac:dyDescent="0.25"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7:23" x14ac:dyDescent="0.25"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7:23" x14ac:dyDescent="0.25"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7:23" x14ac:dyDescent="0.25"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7:23" x14ac:dyDescent="0.25"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7:23" x14ac:dyDescent="0.25"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7:23" x14ac:dyDescent="0.25"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7:23" x14ac:dyDescent="0.25"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7:23" x14ac:dyDescent="0.25"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7:23" x14ac:dyDescent="0.25"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7:23" x14ac:dyDescent="0.25"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7:23" x14ac:dyDescent="0.25"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7:23" x14ac:dyDescent="0.25"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7:23" x14ac:dyDescent="0.25"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7:23" x14ac:dyDescent="0.25"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7:23" x14ac:dyDescent="0.25"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7:23" x14ac:dyDescent="0.25"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7:23" x14ac:dyDescent="0.25"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7:23" x14ac:dyDescent="0.25"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7:23" x14ac:dyDescent="0.25"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7:23" x14ac:dyDescent="0.25"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7:23" x14ac:dyDescent="0.25"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7:23" x14ac:dyDescent="0.25"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7:23" x14ac:dyDescent="0.25"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7:23" x14ac:dyDescent="0.25"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7:23" x14ac:dyDescent="0.25"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7:23" x14ac:dyDescent="0.25"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7:23" x14ac:dyDescent="0.25"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7:23" x14ac:dyDescent="0.25"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7:23" x14ac:dyDescent="0.25"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7:23" x14ac:dyDescent="0.25"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7:23" x14ac:dyDescent="0.25"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7:23" x14ac:dyDescent="0.25"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7:23" x14ac:dyDescent="0.25"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7:23" x14ac:dyDescent="0.25"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7:23" x14ac:dyDescent="0.25"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7:23" x14ac:dyDescent="0.25"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7:23" x14ac:dyDescent="0.25"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7:23" x14ac:dyDescent="0.25"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7:23" x14ac:dyDescent="0.25"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7:23" x14ac:dyDescent="0.25"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7:23" x14ac:dyDescent="0.25"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7:23" x14ac:dyDescent="0.25"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7:23" x14ac:dyDescent="0.25"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7:23" x14ac:dyDescent="0.25"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7:23" x14ac:dyDescent="0.25"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7:23" x14ac:dyDescent="0.25"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7:23" x14ac:dyDescent="0.25"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7:23" x14ac:dyDescent="0.25"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7:23" x14ac:dyDescent="0.25"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7:23" x14ac:dyDescent="0.25"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7:23" x14ac:dyDescent="0.25"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7:23" x14ac:dyDescent="0.25"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7:23" x14ac:dyDescent="0.25"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7:23" x14ac:dyDescent="0.25"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7:23" x14ac:dyDescent="0.25"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7:23" x14ac:dyDescent="0.25"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7:23" x14ac:dyDescent="0.25"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7:23" x14ac:dyDescent="0.25"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7:23" x14ac:dyDescent="0.25"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7:23" x14ac:dyDescent="0.25"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7:23" x14ac:dyDescent="0.25"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7:23" x14ac:dyDescent="0.25"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7:23" x14ac:dyDescent="0.25"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7:23" x14ac:dyDescent="0.25"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7:23" x14ac:dyDescent="0.25"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7:23" x14ac:dyDescent="0.25"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7:23" x14ac:dyDescent="0.25"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7:23" x14ac:dyDescent="0.25"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7:23" x14ac:dyDescent="0.25"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7:23" x14ac:dyDescent="0.25"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7:23" x14ac:dyDescent="0.25"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7:23" x14ac:dyDescent="0.25"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7:23" x14ac:dyDescent="0.25"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7:23" x14ac:dyDescent="0.25"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7:23" x14ac:dyDescent="0.25"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7:23" x14ac:dyDescent="0.25"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7:23" x14ac:dyDescent="0.25"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7:23" x14ac:dyDescent="0.25"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7:23" x14ac:dyDescent="0.25"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7:23" x14ac:dyDescent="0.25"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7:23" x14ac:dyDescent="0.25"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7:23" x14ac:dyDescent="0.25"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7:23" x14ac:dyDescent="0.25"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7:23" x14ac:dyDescent="0.25"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7:23" x14ac:dyDescent="0.25"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7:23" x14ac:dyDescent="0.25"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7:23" x14ac:dyDescent="0.25"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7:23" x14ac:dyDescent="0.25"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7:23" x14ac:dyDescent="0.25"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7:23" x14ac:dyDescent="0.25"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7:23" x14ac:dyDescent="0.25"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7:23" x14ac:dyDescent="0.25"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7:23" x14ac:dyDescent="0.25"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7:23" x14ac:dyDescent="0.25"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7:23" x14ac:dyDescent="0.25"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7:23" x14ac:dyDescent="0.25"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7:23" x14ac:dyDescent="0.25"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7:23" x14ac:dyDescent="0.25"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7:23" x14ac:dyDescent="0.25"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7:23" x14ac:dyDescent="0.25"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7:23" x14ac:dyDescent="0.25"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7:23" x14ac:dyDescent="0.25"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7:23" x14ac:dyDescent="0.25"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7:23" x14ac:dyDescent="0.25"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7:23" x14ac:dyDescent="0.25"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7:23" x14ac:dyDescent="0.25"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7:23" x14ac:dyDescent="0.25"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7:23" x14ac:dyDescent="0.25"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7:23" x14ac:dyDescent="0.25"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7:23" x14ac:dyDescent="0.25"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7:23" x14ac:dyDescent="0.25"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7:23" x14ac:dyDescent="0.25"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7:23" x14ac:dyDescent="0.25"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7:23" x14ac:dyDescent="0.25"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7:23" x14ac:dyDescent="0.25"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7:23" x14ac:dyDescent="0.25"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7:23" x14ac:dyDescent="0.25"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7:23" x14ac:dyDescent="0.25"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7:23" x14ac:dyDescent="0.25"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7:23" x14ac:dyDescent="0.25"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7:23" x14ac:dyDescent="0.25"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7:23" x14ac:dyDescent="0.25"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7:23" x14ac:dyDescent="0.25"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7:23" x14ac:dyDescent="0.25"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7:23" x14ac:dyDescent="0.25"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7:23" x14ac:dyDescent="0.25"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7:23" x14ac:dyDescent="0.25"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7:23" x14ac:dyDescent="0.25"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7:23" x14ac:dyDescent="0.25"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7:23" x14ac:dyDescent="0.25"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7:23" x14ac:dyDescent="0.25"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7:23" x14ac:dyDescent="0.25"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7:23" x14ac:dyDescent="0.25"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7:23" x14ac:dyDescent="0.25"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7:23" x14ac:dyDescent="0.25"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7:23" x14ac:dyDescent="0.25"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7:23" x14ac:dyDescent="0.25"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7:23" x14ac:dyDescent="0.25"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7:23" x14ac:dyDescent="0.25"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7:23" x14ac:dyDescent="0.25"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7:23" x14ac:dyDescent="0.25"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7:23" x14ac:dyDescent="0.25"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7:23" x14ac:dyDescent="0.25"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7:23" x14ac:dyDescent="0.25"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7:23" x14ac:dyDescent="0.25"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7:23" x14ac:dyDescent="0.25"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7:23" x14ac:dyDescent="0.25"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7:23" x14ac:dyDescent="0.25"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7:23" x14ac:dyDescent="0.25"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7:23" x14ac:dyDescent="0.25"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7:23" x14ac:dyDescent="0.25"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7:23" x14ac:dyDescent="0.25"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7:23" x14ac:dyDescent="0.25"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7:23" x14ac:dyDescent="0.25"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7:23" x14ac:dyDescent="0.25"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7:23" x14ac:dyDescent="0.25"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7:23" x14ac:dyDescent="0.25"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7:23" x14ac:dyDescent="0.25"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7:23" x14ac:dyDescent="0.25"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7:23" x14ac:dyDescent="0.25"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7:23" x14ac:dyDescent="0.25"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7:23" x14ac:dyDescent="0.25"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7:23" x14ac:dyDescent="0.25"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7:23" x14ac:dyDescent="0.25"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7:23" x14ac:dyDescent="0.25"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7:23" x14ac:dyDescent="0.25"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7:23" x14ac:dyDescent="0.25"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7:23" x14ac:dyDescent="0.25"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7:23" x14ac:dyDescent="0.25"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7:23" x14ac:dyDescent="0.25"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7:23" x14ac:dyDescent="0.25"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7:23" x14ac:dyDescent="0.25"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7:23" x14ac:dyDescent="0.25"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7:23" x14ac:dyDescent="0.25"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7:23" x14ac:dyDescent="0.25"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7:23" x14ac:dyDescent="0.25"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7:23" x14ac:dyDescent="0.25"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7:23" x14ac:dyDescent="0.25"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7:23" x14ac:dyDescent="0.25"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7:23" x14ac:dyDescent="0.25"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7:23" x14ac:dyDescent="0.25"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7:23" x14ac:dyDescent="0.25"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7:23" x14ac:dyDescent="0.25"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7:23" x14ac:dyDescent="0.25"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7:23" x14ac:dyDescent="0.25"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7:23" x14ac:dyDescent="0.25"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7:23" x14ac:dyDescent="0.25"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7:23" x14ac:dyDescent="0.25"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7:23" x14ac:dyDescent="0.25"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7:23" x14ac:dyDescent="0.25"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7:23" x14ac:dyDescent="0.25"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7:23" x14ac:dyDescent="0.25"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7:23" x14ac:dyDescent="0.25"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7:23" x14ac:dyDescent="0.25"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7:23" x14ac:dyDescent="0.25"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7:23" x14ac:dyDescent="0.25"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7:23" x14ac:dyDescent="0.25"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7:23" x14ac:dyDescent="0.25"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7:23" x14ac:dyDescent="0.25"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7:23" x14ac:dyDescent="0.25"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7:23" x14ac:dyDescent="0.25"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7:23" x14ac:dyDescent="0.25"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7:23" x14ac:dyDescent="0.25"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7:23" x14ac:dyDescent="0.25"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7:23" x14ac:dyDescent="0.25"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7:23" x14ac:dyDescent="0.25"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7:23" x14ac:dyDescent="0.25"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7:23" x14ac:dyDescent="0.25"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7:23" x14ac:dyDescent="0.25"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7:23" x14ac:dyDescent="0.25"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7:23" x14ac:dyDescent="0.25"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7:23" x14ac:dyDescent="0.25"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7:23" x14ac:dyDescent="0.25"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7:23" x14ac:dyDescent="0.25"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7:23" x14ac:dyDescent="0.25"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7:23" x14ac:dyDescent="0.25"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7:23" x14ac:dyDescent="0.25"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7:23" x14ac:dyDescent="0.25"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7:23" x14ac:dyDescent="0.25"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7:23" x14ac:dyDescent="0.25"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7:23" x14ac:dyDescent="0.25"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7:23" x14ac:dyDescent="0.25"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7:23" x14ac:dyDescent="0.25"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7:23" x14ac:dyDescent="0.25"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7:23" x14ac:dyDescent="0.25"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7:23" x14ac:dyDescent="0.25"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7:23" x14ac:dyDescent="0.25"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7:23" x14ac:dyDescent="0.25"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7:23" x14ac:dyDescent="0.25"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7:23" x14ac:dyDescent="0.25"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7:23" x14ac:dyDescent="0.25"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7:23" x14ac:dyDescent="0.25"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7:23" x14ac:dyDescent="0.25"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7:23" x14ac:dyDescent="0.25"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7:23" x14ac:dyDescent="0.25"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7:23" x14ac:dyDescent="0.25"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7:23" x14ac:dyDescent="0.25"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7:23" x14ac:dyDescent="0.25"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7:23" x14ac:dyDescent="0.25"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7:23" x14ac:dyDescent="0.25"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7:23" x14ac:dyDescent="0.25"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7:23" x14ac:dyDescent="0.25"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7:23" x14ac:dyDescent="0.25"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7:23" x14ac:dyDescent="0.25"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7:23" x14ac:dyDescent="0.25"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7:23" x14ac:dyDescent="0.25"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7:23" x14ac:dyDescent="0.25"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7:23" x14ac:dyDescent="0.25"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7:23" x14ac:dyDescent="0.25"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7:23" x14ac:dyDescent="0.25"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7:23" x14ac:dyDescent="0.25"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7:23" x14ac:dyDescent="0.25"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7:23" x14ac:dyDescent="0.25"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7:23" x14ac:dyDescent="0.25"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7:23" x14ac:dyDescent="0.25"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7:23" x14ac:dyDescent="0.25"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7:23" x14ac:dyDescent="0.25"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7:23" x14ac:dyDescent="0.25"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7:23" x14ac:dyDescent="0.25"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7:23" x14ac:dyDescent="0.25"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7:23" x14ac:dyDescent="0.25"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7:23" x14ac:dyDescent="0.25"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7:23" x14ac:dyDescent="0.25"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7:23" x14ac:dyDescent="0.25"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7:23" x14ac:dyDescent="0.25"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7:23" x14ac:dyDescent="0.25"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7:23" x14ac:dyDescent="0.25"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7:23" x14ac:dyDescent="0.25"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7:23" x14ac:dyDescent="0.25"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7:23" x14ac:dyDescent="0.25"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7:23" x14ac:dyDescent="0.25"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7:23" x14ac:dyDescent="0.25"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7:23" x14ac:dyDescent="0.25"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7:23" x14ac:dyDescent="0.25"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7:23" x14ac:dyDescent="0.25"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7:23" x14ac:dyDescent="0.25"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7:23" x14ac:dyDescent="0.25"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7:23" x14ac:dyDescent="0.25"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7:23" x14ac:dyDescent="0.25"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7:23" x14ac:dyDescent="0.25"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7:23" x14ac:dyDescent="0.25"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7:23" x14ac:dyDescent="0.25"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7:23" x14ac:dyDescent="0.25"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7:23" x14ac:dyDescent="0.25"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7:23" x14ac:dyDescent="0.25"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7:23" x14ac:dyDescent="0.25"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7:23" x14ac:dyDescent="0.25"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7:23" x14ac:dyDescent="0.25"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7:23" x14ac:dyDescent="0.25"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7:23" x14ac:dyDescent="0.25"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7:23" x14ac:dyDescent="0.25"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7:23" x14ac:dyDescent="0.25"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7:23" x14ac:dyDescent="0.25"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7:23" x14ac:dyDescent="0.25"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7:23" x14ac:dyDescent="0.25"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7:23" x14ac:dyDescent="0.25"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7:23" x14ac:dyDescent="0.25"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7:23" x14ac:dyDescent="0.25"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7:23" x14ac:dyDescent="0.25"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7:23" x14ac:dyDescent="0.25"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7:23" x14ac:dyDescent="0.25"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7:23" x14ac:dyDescent="0.25"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7:23" x14ac:dyDescent="0.25"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7:23" x14ac:dyDescent="0.25"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7:23" x14ac:dyDescent="0.25"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7:23" x14ac:dyDescent="0.25"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7:23" x14ac:dyDescent="0.25"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7:23" x14ac:dyDescent="0.25"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7:23" x14ac:dyDescent="0.25"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7:23" x14ac:dyDescent="0.25"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7:23" x14ac:dyDescent="0.25"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7:23" x14ac:dyDescent="0.25"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7:23" x14ac:dyDescent="0.25"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7:23" x14ac:dyDescent="0.25"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7:23" x14ac:dyDescent="0.25"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7:23" x14ac:dyDescent="0.25"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7:23" x14ac:dyDescent="0.25"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7:23" x14ac:dyDescent="0.25"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7:23" x14ac:dyDescent="0.25"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7:23" x14ac:dyDescent="0.25"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7:23" x14ac:dyDescent="0.25"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7:23" x14ac:dyDescent="0.25"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7:23" x14ac:dyDescent="0.25"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7:23" x14ac:dyDescent="0.25"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7:23" x14ac:dyDescent="0.25"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7:23" x14ac:dyDescent="0.25"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7:23" x14ac:dyDescent="0.25"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7:23" x14ac:dyDescent="0.25"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7:23" x14ac:dyDescent="0.25"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7:23" x14ac:dyDescent="0.25"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7:23" x14ac:dyDescent="0.25"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7:23" x14ac:dyDescent="0.25"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7:23" x14ac:dyDescent="0.25"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7:23" x14ac:dyDescent="0.25"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7:23" x14ac:dyDescent="0.25"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7:23" x14ac:dyDescent="0.25"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7:23" x14ac:dyDescent="0.25"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7:23" x14ac:dyDescent="0.25"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7:23" x14ac:dyDescent="0.25"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7:23" x14ac:dyDescent="0.25"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7:23" x14ac:dyDescent="0.25"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7:23" x14ac:dyDescent="0.25"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7:23" x14ac:dyDescent="0.25"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7:23" x14ac:dyDescent="0.25"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7:23" x14ac:dyDescent="0.25"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7:23" x14ac:dyDescent="0.25"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7:23" x14ac:dyDescent="0.25"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7:23" x14ac:dyDescent="0.25"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7:23" x14ac:dyDescent="0.25"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7:23" x14ac:dyDescent="0.25"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7:23" x14ac:dyDescent="0.25"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7:23" x14ac:dyDescent="0.25"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7:23" x14ac:dyDescent="0.25"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7:23" x14ac:dyDescent="0.25"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7:23" x14ac:dyDescent="0.25"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7:23" x14ac:dyDescent="0.25"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7:23" x14ac:dyDescent="0.25"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7:23" x14ac:dyDescent="0.25"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7:23" x14ac:dyDescent="0.25"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7:23" x14ac:dyDescent="0.25"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7:23" x14ac:dyDescent="0.25"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7:23" x14ac:dyDescent="0.25"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7:23" x14ac:dyDescent="0.25"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7:23" x14ac:dyDescent="0.25"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7:23" x14ac:dyDescent="0.25"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7:23" x14ac:dyDescent="0.25"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7:23" x14ac:dyDescent="0.25"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7:23" x14ac:dyDescent="0.25"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7:23" x14ac:dyDescent="0.25"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7:23" x14ac:dyDescent="0.25"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7:23" x14ac:dyDescent="0.25"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7:23" x14ac:dyDescent="0.25"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7:23" x14ac:dyDescent="0.25"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7:23" x14ac:dyDescent="0.25"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7:23" x14ac:dyDescent="0.25"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7:23" x14ac:dyDescent="0.25"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7:23" x14ac:dyDescent="0.25"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7:23" x14ac:dyDescent="0.25"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7:23" x14ac:dyDescent="0.25"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7:23" x14ac:dyDescent="0.25"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7:23" x14ac:dyDescent="0.25"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7:23" x14ac:dyDescent="0.25"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7:23" x14ac:dyDescent="0.25"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7:23" x14ac:dyDescent="0.25"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7:23" x14ac:dyDescent="0.25"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7:23" x14ac:dyDescent="0.25"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7:23" x14ac:dyDescent="0.25"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7:23" x14ac:dyDescent="0.25"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7:23" x14ac:dyDescent="0.25"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7:23" x14ac:dyDescent="0.25"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7:23" x14ac:dyDescent="0.25"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7:23" x14ac:dyDescent="0.25"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7:23" x14ac:dyDescent="0.25"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7:23" x14ac:dyDescent="0.25"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7:23" x14ac:dyDescent="0.25"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7:23" x14ac:dyDescent="0.25"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7:23" x14ac:dyDescent="0.25"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7:23" x14ac:dyDescent="0.25"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7:23" x14ac:dyDescent="0.25"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7:23" x14ac:dyDescent="0.25"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7:23" x14ac:dyDescent="0.25"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7:23" x14ac:dyDescent="0.25"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7:23" x14ac:dyDescent="0.25"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7:23" x14ac:dyDescent="0.25"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7:23" x14ac:dyDescent="0.25"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7:23" x14ac:dyDescent="0.25"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7:23" x14ac:dyDescent="0.25"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7:23" x14ac:dyDescent="0.25"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7:23" x14ac:dyDescent="0.25"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7:23" x14ac:dyDescent="0.25"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7:23" x14ac:dyDescent="0.25"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7:23" x14ac:dyDescent="0.25"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7:23" x14ac:dyDescent="0.25"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7:23" x14ac:dyDescent="0.25"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7:23" x14ac:dyDescent="0.25"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7:23" x14ac:dyDescent="0.25"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7:23" x14ac:dyDescent="0.25"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7:23" x14ac:dyDescent="0.25"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7:23" x14ac:dyDescent="0.25"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7:23" x14ac:dyDescent="0.25"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7:23" x14ac:dyDescent="0.25"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7:23" x14ac:dyDescent="0.25"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7:23" x14ac:dyDescent="0.25"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7:23" x14ac:dyDescent="0.25"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7:23" x14ac:dyDescent="0.25"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7:23" x14ac:dyDescent="0.25"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7:23" x14ac:dyDescent="0.25"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7:23" x14ac:dyDescent="0.25"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7:23" x14ac:dyDescent="0.25"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7:23" x14ac:dyDescent="0.25"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7:23" x14ac:dyDescent="0.25"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7:23" x14ac:dyDescent="0.25"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7:23" x14ac:dyDescent="0.25"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7:23" x14ac:dyDescent="0.25"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7:23" x14ac:dyDescent="0.25"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7:23" x14ac:dyDescent="0.25"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7:23" x14ac:dyDescent="0.25"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7:23" x14ac:dyDescent="0.25"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7:23" x14ac:dyDescent="0.25"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7:23" x14ac:dyDescent="0.25"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7:23" x14ac:dyDescent="0.25"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7:23" x14ac:dyDescent="0.25"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7:23" x14ac:dyDescent="0.25"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7:23" x14ac:dyDescent="0.25"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7:23" x14ac:dyDescent="0.25"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7:23" x14ac:dyDescent="0.25"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7:23" x14ac:dyDescent="0.25"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7:23" x14ac:dyDescent="0.25"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7:23" x14ac:dyDescent="0.25"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7:23" x14ac:dyDescent="0.25"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7:23" x14ac:dyDescent="0.25"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7:23" x14ac:dyDescent="0.25"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7:23" x14ac:dyDescent="0.25"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7:23" x14ac:dyDescent="0.25"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7:23" x14ac:dyDescent="0.25"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7:23" x14ac:dyDescent="0.25"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7:23" x14ac:dyDescent="0.25"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7:23" x14ac:dyDescent="0.25"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7:23" x14ac:dyDescent="0.25"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7:23" x14ac:dyDescent="0.25"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7:23" x14ac:dyDescent="0.25"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7:23" x14ac:dyDescent="0.25"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7:23" x14ac:dyDescent="0.25"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7:23" x14ac:dyDescent="0.25"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7:23" x14ac:dyDescent="0.25"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7:23" x14ac:dyDescent="0.25"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7:23" x14ac:dyDescent="0.25"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7:23" x14ac:dyDescent="0.25"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7:23" x14ac:dyDescent="0.25"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7:23" x14ac:dyDescent="0.25"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7:23" x14ac:dyDescent="0.25"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7:23" x14ac:dyDescent="0.25"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7:23" x14ac:dyDescent="0.25"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7:23" x14ac:dyDescent="0.25"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7:23" x14ac:dyDescent="0.25"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7:23" x14ac:dyDescent="0.25"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7:23" x14ac:dyDescent="0.25"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7:23" x14ac:dyDescent="0.25"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7:23" x14ac:dyDescent="0.25"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7:23" x14ac:dyDescent="0.25"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7:23" x14ac:dyDescent="0.25"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7:23" x14ac:dyDescent="0.25"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7:23" x14ac:dyDescent="0.25"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7:23" x14ac:dyDescent="0.25"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7:23" x14ac:dyDescent="0.25"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7:23" x14ac:dyDescent="0.25"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7:23" x14ac:dyDescent="0.25"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7:23" x14ac:dyDescent="0.25"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7:23" x14ac:dyDescent="0.25"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7:23" x14ac:dyDescent="0.25"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7:23" x14ac:dyDescent="0.25"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7:23" x14ac:dyDescent="0.25"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7:23" x14ac:dyDescent="0.25"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7:23" x14ac:dyDescent="0.25"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7:23" x14ac:dyDescent="0.25"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7:23" x14ac:dyDescent="0.25"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7:23" x14ac:dyDescent="0.25"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7:23" x14ac:dyDescent="0.25"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7:23" x14ac:dyDescent="0.25"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7:23" x14ac:dyDescent="0.25"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7:23" x14ac:dyDescent="0.25"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7:23" x14ac:dyDescent="0.25"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7:23" x14ac:dyDescent="0.25"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7:23" x14ac:dyDescent="0.25"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7:23" x14ac:dyDescent="0.25"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7:23" x14ac:dyDescent="0.25"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7:23" x14ac:dyDescent="0.25"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7:23" x14ac:dyDescent="0.25"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7:23" x14ac:dyDescent="0.25"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7:23" x14ac:dyDescent="0.25"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7:23" x14ac:dyDescent="0.25"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7:23" x14ac:dyDescent="0.25"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7:23" x14ac:dyDescent="0.25"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7:23" x14ac:dyDescent="0.25"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7:23" x14ac:dyDescent="0.25"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7:23" x14ac:dyDescent="0.25"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7:23" x14ac:dyDescent="0.25"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7:23" x14ac:dyDescent="0.25"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7:23" x14ac:dyDescent="0.25"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7:23" x14ac:dyDescent="0.25"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7:23" x14ac:dyDescent="0.25"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7:23" x14ac:dyDescent="0.25"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7:23" x14ac:dyDescent="0.25"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7:23" x14ac:dyDescent="0.25"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7:23" x14ac:dyDescent="0.25"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7:23" x14ac:dyDescent="0.25"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7:23" x14ac:dyDescent="0.25"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7:23" x14ac:dyDescent="0.25"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7:23" x14ac:dyDescent="0.25"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7:23" x14ac:dyDescent="0.25"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7:23" x14ac:dyDescent="0.25"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7:23" x14ac:dyDescent="0.25"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7:23" x14ac:dyDescent="0.25"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7:23" x14ac:dyDescent="0.25"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7:23" x14ac:dyDescent="0.25"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7:23" x14ac:dyDescent="0.25"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7:23" x14ac:dyDescent="0.25"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7:23" x14ac:dyDescent="0.25"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7:23" x14ac:dyDescent="0.25"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7:23" x14ac:dyDescent="0.25"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7:23" x14ac:dyDescent="0.25"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7:23" x14ac:dyDescent="0.25"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7:23" x14ac:dyDescent="0.25"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7:23" x14ac:dyDescent="0.25"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7:23" x14ac:dyDescent="0.25"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7:23" x14ac:dyDescent="0.25"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7:23" x14ac:dyDescent="0.25"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7:23" x14ac:dyDescent="0.25"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7:23" x14ac:dyDescent="0.25"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7:23" x14ac:dyDescent="0.25"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7:23" x14ac:dyDescent="0.25"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7:23" x14ac:dyDescent="0.25"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7:23" x14ac:dyDescent="0.25"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7:23" x14ac:dyDescent="0.25"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7:23" x14ac:dyDescent="0.25"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7:23" x14ac:dyDescent="0.25"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7:23" x14ac:dyDescent="0.25"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7:23" x14ac:dyDescent="0.25"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7:23" x14ac:dyDescent="0.25"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7:23" x14ac:dyDescent="0.25"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7:23" x14ac:dyDescent="0.25"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7:23" x14ac:dyDescent="0.25"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7:23" x14ac:dyDescent="0.25"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7:23" x14ac:dyDescent="0.25"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7:23" x14ac:dyDescent="0.25"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7:23" x14ac:dyDescent="0.25"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7:23" x14ac:dyDescent="0.25"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7:23" x14ac:dyDescent="0.25"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7:23" x14ac:dyDescent="0.25"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7:23" x14ac:dyDescent="0.25"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7:23" x14ac:dyDescent="0.25"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7:23" x14ac:dyDescent="0.25"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7:23" x14ac:dyDescent="0.25"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7:23" x14ac:dyDescent="0.25"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7:23" x14ac:dyDescent="0.25"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7:23" x14ac:dyDescent="0.25"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7:23" x14ac:dyDescent="0.25"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7:23" x14ac:dyDescent="0.25"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7:23" x14ac:dyDescent="0.25"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7:23" x14ac:dyDescent="0.25"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7:23" x14ac:dyDescent="0.25"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7:23" x14ac:dyDescent="0.25"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7:23" x14ac:dyDescent="0.25"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7:23" x14ac:dyDescent="0.25"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7:23" x14ac:dyDescent="0.25"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7:23" x14ac:dyDescent="0.25"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7:23" x14ac:dyDescent="0.25"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7:23" x14ac:dyDescent="0.25"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7:23" x14ac:dyDescent="0.25"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7:23" x14ac:dyDescent="0.25"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7:23" x14ac:dyDescent="0.25"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7:23" x14ac:dyDescent="0.25"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7:23" x14ac:dyDescent="0.25"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7:23" x14ac:dyDescent="0.25"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7:23" x14ac:dyDescent="0.25"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7:23" x14ac:dyDescent="0.25"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7:23" x14ac:dyDescent="0.25"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7:23" x14ac:dyDescent="0.25"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7:23" x14ac:dyDescent="0.25"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7:23" x14ac:dyDescent="0.25"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7:23" x14ac:dyDescent="0.25"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7:23" x14ac:dyDescent="0.25"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7:23" x14ac:dyDescent="0.25"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7:23" x14ac:dyDescent="0.25"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7:23" x14ac:dyDescent="0.25"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7:23" x14ac:dyDescent="0.25"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7:23" x14ac:dyDescent="0.25"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7:23" x14ac:dyDescent="0.25"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7:23" x14ac:dyDescent="0.25"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7:23" x14ac:dyDescent="0.25"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7:23" x14ac:dyDescent="0.25"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7:23" x14ac:dyDescent="0.25"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7:23" x14ac:dyDescent="0.25"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7:23" x14ac:dyDescent="0.25"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7:23" x14ac:dyDescent="0.25"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7:23" x14ac:dyDescent="0.25"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7:23" x14ac:dyDescent="0.25"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7:23" x14ac:dyDescent="0.25"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7:23" x14ac:dyDescent="0.25"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7:23" x14ac:dyDescent="0.25"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7:23" x14ac:dyDescent="0.25"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7:23" x14ac:dyDescent="0.25"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7:23" x14ac:dyDescent="0.25"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7:23" x14ac:dyDescent="0.25"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7:23" x14ac:dyDescent="0.25"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7:23" x14ac:dyDescent="0.25"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7:23" x14ac:dyDescent="0.25"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7:23" x14ac:dyDescent="0.25"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7:23" x14ac:dyDescent="0.25"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7:23" x14ac:dyDescent="0.25"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7:23" x14ac:dyDescent="0.25"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7:23" x14ac:dyDescent="0.25"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7:23" x14ac:dyDescent="0.25"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7:23" x14ac:dyDescent="0.25"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7:23" x14ac:dyDescent="0.25"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7:23" x14ac:dyDescent="0.25"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7:23" x14ac:dyDescent="0.25"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7:23" x14ac:dyDescent="0.25"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7:23" x14ac:dyDescent="0.25"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7:23" x14ac:dyDescent="0.25"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7:23" x14ac:dyDescent="0.25"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7:23" x14ac:dyDescent="0.25"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7:23" x14ac:dyDescent="0.25"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7:23" x14ac:dyDescent="0.25"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7:23" x14ac:dyDescent="0.25"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7:23" x14ac:dyDescent="0.25"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  <row r="1319" spans="7:23" x14ac:dyDescent="0.25"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</row>
    <row r="1320" spans="7:23" x14ac:dyDescent="0.25"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</row>
    <row r="1321" spans="7:23" x14ac:dyDescent="0.25"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</row>
    <row r="1322" spans="7:23" x14ac:dyDescent="0.25"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</row>
    <row r="1323" spans="7:23" x14ac:dyDescent="0.25"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</row>
    <row r="1324" spans="7:23" x14ac:dyDescent="0.25"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</row>
    <row r="1325" spans="7:23" x14ac:dyDescent="0.25"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</row>
    <row r="1326" spans="7:23" x14ac:dyDescent="0.25"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</row>
    <row r="1327" spans="7:23" x14ac:dyDescent="0.25"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</row>
    <row r="1328" spans="7:23" x14ac:dyDescent="0.25"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</row>
    <row r="1329" spans="7:23" x14ac:dyDescent="0.25"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</row>
    <row r="1330" spans="7:23" x14ac:dyDescent="0.25"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</row>
    <row r="1331" spans="7:23" x14ac:dyDescent="0.25"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</row>
    <row r="1332" spans="7:23" x14ac:dyDescent="0.25"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</row>
    <row r="1333" spans="7:23" x14ac:dyDescent="0.25"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</row>
    <row r="1334" spans="7:23" x14ac:dyDescent="0.25"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7:23" x14ac:dyDescent="0.25"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7:23" x14ac:dyDescent="0.25"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7:23" x14ac:dyDescent="0.25"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</row>
    <row r="1338" spans="7:23" x14ac:dyDescent="0.25"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</row>
    <row r="1339" spans="7:23" x14ac:dyDescent="0.25"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</row>
    <row r="1340" spans="7:23" x14ac:dyDescent="0.25"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</row>
    <row r="1341" spans="7:23" x14ac:dyDescent="0.25"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</row>
    <row r="1342" spans="7:23" x14ac:dyDescent="0.25"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</row>
    <row r="1343" spans="7:23" x14ac:dyDescent="0.25"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</row>
    <row r="1344" spans="7:23" x14ac:dyDescent="0.25"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</row>
    <row r="1345" spans="7:23" x14ac:dyDescent="0.25"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</row>
    <row r="1346" spans="7:23" x14ac:dyDescent="0.25"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</row>
    <row r="1347" spans="7:23" x14ac:dyDescent="0.25"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</row>
    <row r="1348" spans="7:23" x14ac:dyDescent="0.25"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</row>
    <row r="1349" spans="7:23" x14ac:dyDescent="0.25"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</row>
    <row r="1350" spans="7:23" x14ac:dyDescent="0.25"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</row>
    <row r="1351" spans="7:23" x14ac:dyDescent="0.25"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</row>
    <row r="1352" spans="7:23" x14ac:dyDescent="0.25"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</row>
    <row r="1353" spans="7:23" x14ac:dyDescent="0.25"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  <row r="1354" spans="7:23" x14ac:dyDescent="0.25"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</row>
    <row r="1355" spans="7:23" x14ac:dyDescent="0.25"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</row>
    <row r="1356" spans="7:23" x14ac:dyDescent="0.25"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</row>
    <row r="1357" spans="7:23" x14ac:dyDescent="0.25"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</row>
    <row r="1358" spans="7:23" x14ac:dyDescent="0.25"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</row>
    <row r="1359" spans="7:23" x14ac:dyDescent="0.25"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</row>
    <row r="1360" spans="7:23" x14ac:dyDescent="0.25"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</row>
    <row r="1361" spans="7:23" x14ac:dyDescent="0.25"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</row>
    <row r="1362" spans="7:23" x14ac:dyDescent="0.25"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</row>
    <row r="1363" spans="7:23" x14ac:dyDescent="0.25"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</row>
    <row r="1364" spans="7:23" x14ac:dyDescent="0.25"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</row>
    <row r="1365" spans="7:23" x14ac:dyDescent="0.25"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</row>
    <row r="1366" spans="7:23" x14ac:dyDescent="0.25"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</row>
    <row r="1367" spans="7:23" x14ac:dyDescent="0.25"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</row>
    <row r="1368" spans="7:23" x14ac:dyDescent="0.25"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</row>
    <row r="1369" spans="7:23" x14ac:dyDescent="0.25"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</row>
    <row r="1370" spans="7:23" x14ac:dyDescent="0.25"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</row>
    <row r="1371" spans="7:23" x14ac:dyDescent="0.25"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</row>
    <row r="1372" spans="7:23" x14ac:dyDescent="0.25"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</row>
    <row r="1373" spans="7:23" x14ac:dyDescent="0.25"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</row>
    <row r="1374" spans="7:23" x14ac:dyDescent="0.25"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</row>
    <row r="1375" spans="7:23" x14ac:dyDescent="0.25"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</row>
    <row r="1376" spans="7:23" x14ac:dyDescent="0.25"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</row>
    <row r="1377" spans="7:23" x14ac:dyDescent="0.25"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</row>
    <row r="1378" spans="7:23" x14ac:dyDescent="0.25"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</row>
    <row r="1379" spans="7:23" x14ac:dyDescent="0.25"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</row>
    <row r="1380" spans="7:23" x14ac:dyDescent="0.25"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</row>
    <row r="1381" spans="7:23" x14ac:dyDescent="0.25"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</row>
    <row r="1382" spans="7:23" x14ac:dyDescent="0.25"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</row>
    <row r="1383" spans="7:23" x14ac:dyDescent="0.25"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</row>
    <row r="1384" spans="7:23" x14ac:dyDescent="0.25"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</row>
    <row r="1385" spans="7:23" x14ac:dyDescent="0.25"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</row>
    <row r="1386" spans="7:23" x14ac:dyDescent="0.25"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</row>
    <row r="1387" spans="7:23" x14ac:dyDescent="0.25"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</row>
    <row r="1388" spans="7:23" x14ac:dyDescent="0.25"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</row>
    <row r="1389" spans="7:23" x14ac:dyDescent="0.25"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</row>
    <row r="1390" spans="7:23" x14ac:dyDescent="0.25"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</row>
    <row r="1391" spans="7:23" x14ac:dyDescent="0.25"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</row>
    <row r="1392" spans="7:23" x14ac:dyDescent="0.25"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</row>
    <row r="1393" spans="7:23" x14ac:dyDescent="0.25"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</row>
    <row r="1394" spans="7:23" x14ac:dyDescent="0.25"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</row>
    <row r="1395" spans="7:23" x14ac:dyDescent="0.25"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</row>
    <row r="1396" spans="7:23" x14ac:dyDescent="0.25"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</row>
    <row r="1397" spans="7:23" x14ac:dyDescent="0.25"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</row>
    <row r="1398" spans="7:23" x14ac:dyDescent="0.25"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</row>
    <row r="1399" spans="7:23" x14ac:dyDescent="0.25"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</row>
    <row r="1400" spans="7:23" x14ac:dyDescent="0.25"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</row>
    <row r="1401" spans="7:23" x14ac:dyDescent="0.25"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</row>
    <row r="1402" spans="7:23" x14ac:dyDescent="0.25"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</row>
    <row r="1403" spans="7:23" x14ac:dyDescent="0.25"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</row>
    <row r="1404" spans="7:23" x14ac:dyDescent="0.25"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</row>
    <row r="1405" spans="7:23" x14ac:dyDescent="0.25"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</row>
    <row r="1406" spans="7:23" x14ac:dyDescent="0.25"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</row>
    <row r="1407" spans="7:23" x14ac:dyDescent="0.25"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</row>
  </sheetData>
  <sheetProtection algorithmName="SHA-512" hashValue="Wn3cZzTnYLGvapeK+Hphz3kpZxACS0kTaYxrYfsKJTHhZFP67SOqvIUBX+EZEF87y/JurO7HPHp/FQDo6Osb9Q==" saltValue="nhWAHHGgmn37ECTqJEiaJw==" spinCount="100000" sheet="1" objects="1" scenarios="1"/>
  <protectedRanges>
    <protectedRange sqref="Q1:Q1048576" name="Range2"/>
    <protectedRange sqref="A1:J1048576" name="Range1"/>
  </protectedRanges>
  <mergeCells count="6">
    <mergeCell ref="G4:N4"/>
    <mergeCell ref="T4:V4"/>
    <mergeCell ref="P4:R4"/>
    <mergeCell ref="A2:F2"/>
    <mergeCell ref="A3:F3"/>
    <mergeCell ref="A4:F4"/>
  </mergeCells>
  <dataValidations count="1">
    <dataValidation type="list" allowBlank="1" showInputMessage="1" showErrorMessage="1" sqref="Q8:Q26" xr:uid="{ED31A949-9223-4696-ADED-2E74FD97AA92}">
      <formula1>"2.25%,2.50%,2.75%"</formula1>
    </dataValidation>
  </dataValidations>
  <pageMargins left="0.25" right="0.25" top="0.75" bottom="0.75" header="0.3" footer="0.3"/>
  <pageSetup paperSize="5" scale="6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Instructions 12 2023</vt:lpstr>
      <vt:lpstr>Repossession Credit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Kasie Bowen</dc:creator>
  <cp:lastModifiedBy>Peggy Kosut</cp:lastModifiedBy>
  <cp:lastPrinted>2023-12-14T19:02:19Z</cp:lastPrinted>
  <dcterms:created xsi:type="dcterms:W3CDTF">2023-08-22T23:05:13Z</dcterms:created>
  <dcterms:modified xsi:type="dcterms:W3CDTF">2023-12-14T20:11:38Z</dcterms:modified>
</cp:coreProperties>
</file>