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03072\Desktop\"/>
    </mc:Choice>
  </mc:AlternateContent>
  <xr:revisionPtr revIDLastSave="0" documentId="8_{7BB86B25-32AC-4F56-890D-46F9E7699D1E}" xr6:coauthVersionLast="47" xr6:coauthVersionMax="47" xr10:uidLastSave="{00000000-0000-0000-0000-000000000000}"/>
  <bookViews>
    <workbookView xWindow="-120" yWindow="-120" windowWidth="20730" windowHeight="11160" xr2:uid="{22E7F9A5-14D3-4CA3-A64E-1A1E4BA3131A}"/>
  </bookViews>
  <sheets>
    <sheet name="C7" sheetId="4" r:id="rId1"/>
    <sheet name="Front Load Calc" sheetId="6" r:id="rId2"/>
    <sheet name="Lists" sheetId="5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5" l="1"/>
  <c r="G3" i="5" s="1"/>
  <c r="G4" i="5" s="1"/>
  <c r="G5" i="5" s="1"/>
  <c r="G6" i="5" s="1"/>
  <c r="G7" i="5" s="1"/>
  <c r="G8" i="5" s="1"/>
  <c r="G9" i="5" s="1"/>
  <c r="G10" i="5" s="1"/>
  <c r="G11" i="5" s="1"/>
  <c r="G12" i="5" s="1"/>
  <c r="F2" i="5"/>
  <c r="F3" i="5" s="1"/>
  <c r="F4" i="5" s="1"/>
  <c r="F5" i="5" s="1"/>
  <c r="F6" i="5" s="1"/>
  <c r="F7" i="5" s="1"/>
  <c r="F8" i="5" s="1"/>
  <c r="F9" i="5" s="1"/>
  <c r="F10" i="5" s="1"/>
  <c r="F11" i="5" s="1"/>
  <c r="F12" i="5" s="1"/>
  <c r="E3" i="6"/>
  <c r="B3" i="6"/>
  <c r="AA13" i="4" l="1"/>
  <c r="O20" i="4" s="1"/>
  <c r="AA14" i="4"/>
  <c r="J14" i="4"/>
  <c r="AI10" i="4"/>
  <c r="AJ10" i="4" s="1"/>
  <c r="AJ12" i="4" s="1"/>
  <c r="U21" i="4"/>
  <c r="O21" i="4"/>
  <c r="AA21" i="4"/>
  <c r="AA27" i="4" s="1"/>
  <c r="AI26" i="4" a="1"/>
  <c r="U20" i="4" l="1"/>
  <c r="AI26" i="4"/>
  <c r="AI12" i="4"/>
  <c r="Q26" i="4" l="1"/>
  <c r="AA29" i="4" s="1"/>
  <c r="AE26" i="4"/>
  <c r="AA30" i="4" l="1"/>
  <c r="AA2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Amber D. Weaver</author>
  </authors>
  <commentList>
    <comment ref="Q10" authorId="0" shapeId="0" xr:uid="{D8A3BF9C-88E9-41FA-AA42-B376EA16E32B}">
      <text>
        <r>
          <rPr>
            <b/>
            <sz val="9"/>
            <color indexed="81"/>
            <rFont val="Tahoma"/>
            <family val="2"/>
          </rPr>
          <t>Amber D. Weaver:</t>
        </r>
        <r>
          <rPr>
            <sz val="9"/>
            <color indexed="81"/>
            <rFont val="Tahoma"/>
            <family val="2"/>
          </rPr>
          <t xml:space="preserve">
Major Portion:
One-tenth (0.1) of one (1) hour over fifty percent (50%) of the regularly scheduled working hours.</t>
        </r>
      </text>
    </comment>
    <comment ref="B13" authorId="0" shapeId="0" xr:uid="{38BDF195-655C-454A-A80B-94F826BD5DD7}">
      <text>
        <r>
          <rPr>
            <b/>
            <sz val="9"/>
            <color indexed="81"/>
            <rFont val="Tahoma"/>
            <family val="2"/>
          </rPr>
          <t>Amber D. Weaver:</t>
        </r>
        <r>
          <rPr>
            <sz val="9"/>
            <color indexed="81"/>
            <rFont val="Tahoma"/>
            <family val="2"/>
          </rPr>
          <t xml:space="preserve">
Can be found on employee's timesheet on their hire/rehire or anniversary date.
See tool on "Front Load Calc" worksheet for assistance.</t>
        </r>
      </text>
    </comment>
    <comment ref="B19" authorId="0" shapeId="0" xr:uid="{A28ECB31-61F3-4F80-967C-784FA99DC3DE}">
      <text>
        <r>
          <rPr>
            <b/>
            <sz val="9"/>
            <color indexed="81"/>
            <rFont val="Tahoma"/>
            <family val="2"/>
          </rPr>
          <t>Amber D. Weaver:</t>
        </r>
        <r>
          <rPr>
            <sz val="9"/>
            <color indexed="81"/>
            <rFont val="Tahoma"/>
            <family val="2"/>
          </rPr>
          <t xml:space="preserve">
Not including amounts already in ending balance.
</t>
        </r>
        <r>
          <rPr>
            <b/>
            <sz val="9"/>
            <color indexed="81"/>
            <rFont val="Tahoma"/>
            <family val="2"/>
          </rPr>
          <t>Example:</t>
        </r>
        <r>
          <rPr>
            <sz val="9"/>
            <color indexed="81"/>
            <rFont val="Tahoma"/>
            <family val="2"/>
          </rPr>
          <t xml:space="preserve"> if empl has reached service date, but absence management hasn't ran yet, accrual will need to be added here</t>
        </r>
      </text>
    </comment>
    <comment ref="B21" authorId="0" shapeId="0" xr:uid="{1621433D-12CB-404D-BABE-ACE1D3E46B8B}">
      <text>
        <r>
          <rPr>
            <b/>
            <sz val="9"/>
            <color indexed="81"/>
            <rFont val="Tahoma"/>
            <family val="2"/>
          </rPr>
          <t>Amber D. Weaver:</t>
        </r>
        <r>
          <rPr>
            <sz val="9"/>
            <color indexed="81"/>
            <rFont val="Tahoma"/>
            <family val="2"/>
          </rPr>
          <t xml:space="preserve">
Includes unearned amount. Unearned amount will be adjusted off below if needed.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<sst xmlns="http://schemas.openxmlformats.org/spreadsheetml/2006/main" count="56" uniqueCount="48">
  <si>
    <t>Sick Leave</t>
  </si>
  <si>
    <t>Annual Leave</t>
  </si>
  <si>
    <t>Balance as of (date):</t>
  </si>
  <si>
    <t>SL Accrual Amount</t>
  </si>
  <si>
    <t>AL Accrual Amount</t>
  </si>
  <si>
    <t xml:space="preserve">EMPLOYEE NAME: </t>
  </si>
  <si>
    <t>(LAST)                      (FIRST)                (MI)</t>
  </si>
  <si>
    <t>EMPLOYEE ID</t>
  </si>
  <si>
    <t>DEPT/DIV</t>
  </si>
  <si>
    <t>Ending balance at "as of" date:</t>
  </si>
  <si>
    <t>CL/LUMEC to be paid:</t>
  </si>
  <si>
    <t>Y</t>
  </si>
  <si>
    <t>N</t>
  </si>
  <si>
    <t>Used after "as of" date:</t>
  </si>
  <si>
    <t>Accrual after "as of" date:</t>
  </si>
  <si>
    <t>Unearned Accruals:</t>
  </si>
  <si>
    <t>Ending balance after updates:</t>
  </si>
  <si>
    <t>Date Leave Front Loaded:</t>
  </si>
  <si>
    <t>Comp Time</t>
  </si>
  <si>
    <t>FOR ANY OTHER TRANSACTIONS INVOLVING LEAVE BALANCES</t>
  </si>
  <si>
    <t>Reason</t>
  </si>
  <si>
    <t>SL to be added</t>
  </si>
  <si>
    <t>AL to be added</t>
  </si>
  <si>
    <t>CL to be added</t>
  </si>
  <si>
    <t>SL to be removed</t>
  </si>
  <si>
    <t>AL to be removed</t>
  </si>
  <si>
    <t>CL to be removed</t>
  </si>
  <si>
    <t>Notes</t>
  </si>
  <si>
    <t>LAST HIRE/REHIRE DATE:</t>
  </si>
  <si>
    <t>SEPARATION DATE:</t>
  </si>
  <si>
    <r>
      <rPr>
        <b/>
        <sz val="7"/>
        <color rgb="FFFF0000"/>
        <rFont val="Arial"/>
        <family val="2"/>
      </rPr>
      <t>After 12 continuous months of employment</t>
    </r>
    <r>
      <rPr>
        <b/>
        <sz val="7"/>
        <rFont val="Arial"/>
        <family val="2"/>
      </rPr>
      <t xml:space="preserve">
AL/LUMPA to be paid:</t>
    </r>
  </si>
  <si>
    <r>
      <t xml:space="preserve">FINAL CALCULATIONS
</t>
    </r>
    <r>
      <rPr>
        <b/>
        <i/>
        <u/>
        <sz val="9"/>
        <color rgb="FFFF0000"/>
        <rFont val="Arial"/>
        <family val="2"/>
      </rPr>
      <t>**HIRE/SEPARATION DATES, ACCRUAL AMOUNTS, MAJOR PORTION MONTHS MUST BE ENTERED**</t>
    </r>
  </si>
  <si>
    <t>Next Svc Anniv Date</t>
  </si>
  <si>
    <r>
      <rPr>
        <b/>
        <sz val="7"/>
        <color rgb="FFFF0000"/>
        <rFont val="Arial"/>
        <family val="2"/>
      </rPr>
      <t>Within first continuous 12 months of employment</t>
    </r>
    <r>
      <rPr>
        <b/>
        <sz val="7"/>
        <rFont val="Arial"/>
        <family val="2"/>
      </rPr>
      <t xml:space="preserve">
AL/LUMPA if positive / </t>
    </r>
    <r>
      <rPr>
        <b/>
        <sz val="7"/>
        <color theme="5" tint="-0.249977111117893"/>
        <rFont val="Arial"/>
        <family val="2"/>
      </rPr>
      <t>Adjust TS using UALWO if negative</t>
    </r>
    <r>
      <rPr>
        <b/>
        <sz val="7"/>
        <rFont val="Arial"/>
        <family val="2"/>
      </rPr>
      <t xml:space="preserve">
Adjust off </t>
    </r>
    <r>
      <rPr>
        <b/>
        <sz val="7"/>
        <color rgb="FF7030A0"/>
        <rFont val="Arial"/>
        <family val="2"/>
      </rPr>
      <t>Unearned AL and SL balances</t>
    </r>
  </si>
  <si>
    <t>Unearned SL balance (ADJSL)</t>
  </si>
  <si>
    <t>Unearned AL balance (ADJAL)</t>
  </si>
  <si>
    <t>SL Ending Balance (Earned - may be reinstated if empl returns/XFRs)
Edison will automatically remove</t>
  </si>
  <si>
    <t>PAYROLL ATTENDANCE &amp; LEAVE ADJUSTMENTS</t>
  </si>
  <si>
    <t>Human Resource Officer</t>
  </si>
  <si>
    <t>Commissioner of Human Resources</t>
  </si>
  <si>
    <t>Months w/major portion worked (from Front Load date to Separation Date)</t>
  </si>
  <si>
    <t>SL Hours Front Loaded</t>
  </si>
  <si>
    <t>AL Hours Front Loaded</t>
  </si>
  <si>
    <t>Months Not Earned</t>
  </si>
  <si>
    <t># of Months Front Loaded</t>
  </si>
  <si>
    <t>7.5 Hr Employees</t>
  </si>
  <si>
    <t>8 Hr Employees</t>
  </si>
  <si>
    <t>ACCSL Amount on Timesheet Front Load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</si>
</sst>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u/>
      <sz val="15"/>
      <name val="Arial"/>
      <family val="2"/>
    </font>
    <font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7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7"/>
      <color rgb="FFFF0000"/>
      <name val="Arial"/>
      <family val="2"/>
    </font>
    <font>
      <b/>
      <sz val="7"/>
      <color rgb="FF7030A0"/>
      <name val="Arial"/>
      <family val="2"/>
    </font>
    <font>
      <b/>
      <sz val="11"/>
      <color rgb="FF7030A0"/>
      <name val="Arial"/>
      <family val="2"/>
    </font>
    <font>
      <b/>
      <sz val="7"/>
      <color theme="5" tint="-0.249977111117893"/>
      <name val="Arial"/>
      <family val="2"/>
    </font>
    <font>
      <b/>
      <i/>
      <u/>
      <sz val="9"/>
      <color rgb="FFFF0000"/>
      <name val="Arial"/>
      <family val="2"/>
    </font>
    <font>
      <b/>
      <sz val="7.5"/>
      <color theme="1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Protection="1"/>
    <xf numFmtId="49" fontId="4" fillId="0" borderId="0" xfId="0" applyNumberFormat="1" applyFont="1" applyBorder="1" applyAlignment="1" applyProtection="1"/>
    <xf numFmtId="14" fontId="2" fillId="0" borderId="0" xfId="0" applyNumberFormat="1" applyFont="1" applyBorder="1" applyAlignment="1" applyProtection="1"/>
    <xf numFmtId="49" fontId="3" fillId="0" borderId="0" xfId="0" applyNumberFormat="1" applyFont="1" applyProtection="1"/>
    <xf numFmtId="49" fontId="1" fillId="0" borderId="0" xfId="0" applyNumberFormat="1" applyFont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49" fontId="0" fillId="0" borderId="0" xfId="0" applyNumberFormat="1" applyFill="1" applyProtection="1"/>
    <xf numFmtId="49" fontId="0" fillId="0" borderId="0" xfId="0" applyNumberFormat="1" applyAlignment="1" applyProtection="1">
      <alignment vertical="center"/>
    </xf>
    <xf numFmtId="14" fontId="0" fillId="0" borderId="0" xfId="0" applyNumberFormat="1" applyAlignment="1" applyProtection="1">
      <alignment vertical="center"/>
    </xf>
    <xf numFmtId="49" fontId="2" fillId="0" borderId="0" xfId="0" applyNumberFormat="1" applyFont="1" applyBorder="1" applyAlignment="1" applyProtection="1"/>
    <xf numFmtId="2" fontId="0" fillId="0" borderId="0" xfId="0" applyNumberFormat="1" applyAlignment="1" applyProtection="1">
      <alignment vertical="center"/>
    </xf>
    <xf numFmtId="49" fontId="3" fillId="0" borderId="0" xfId="0" applyNumberFormat="1" applyFont="1" applyBorder="1" applyProtection="1"/>
    <xf numFmtId="49" fontId="3" fillId="0" borderId="0" xfId="0" applyNumberFormat="1" applyFont="1" applyBorder="1" applyAlignment="1" applyProtection="1">
      <alignment vertical="center" wrapText="1"/>
    </xf>
    <xf numFmtId="49" fontId="0" fillId="0" borderId="0" xfId="0" applyNumberFormat="1" applyBorder="1" applyAlignment="1" applyProtection="1"/>
    <xf numFmtId="49" fontId="0" fillId="0" borderId="0" xfId="0" applyNumberFormat="1" applyBorder="1" applyProtection="1"/>
    <xf numFmtId="49" fontId="5" fillId="0" borderId="0" xfId="0" applyNumberFormat="1" applyFont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/>
    </xf>
    <xf numFmtId="49" fontId="0" fillId="0" borderId="6" xfId="0" applyNumberFormat="1" applyBorder="1" applyProtection="1"/>
    <xf numFmtId="49" fontId="0" fillId="0" borderId="12" xfId="0" applyNumberFormat="1" applyBorder="1" applyProtection="1"/>
    <xf numFmtId="49" fontId="12" fillId="0" borderId="0" xfId="0" applyNumberFormat="1" applyFont="1" applyBorder="1" applyProtection="1"/>
    <xf numFmtId="49" fontId="13" fillId="0" borderId="0" xfId="0" applyNumberFormat="1" applyFont="1" applyBorder="1" applyAlignment="1" applyProtection="1"/>
    <xf numFmtId="49" fontId="12" fillId="0" borderId="0" xfId="0" applyNumberFormat="1" applyFont="1" applyProtection="1"/>
    <xf numFmtId="49" fontId="5" fillId="0" borderId="0" xfId="0" applyNumberFormat="1" applyFont="1" applyBorder="1" applyAlignment="1" applyProtection="1">
      <alignment horizontal="center" vertical="center"/>
    </xf>
    <xf numFmtId="49" fontId="13" fillId="0" borderId="0" xfId="0" applyNumberFormat="1" applyFont="1" applyBorder="1" applyAlignment="1" applyProtection="1">
      <alignment vertical="center"/>
    </xf>
    <xf numFmtId="49" fontId="14" fillId="0" borderId="0" xfId="0" applyNumberFormat="1" applyFont="1" applyBorder="1" applyAlignment="1" applyProtection="1">
      <alignment vertical="center"/>
    </xf>
    <xf numFmtId="49" fontId="12" fillId="0" borderId="0" xfId="0" applyNumberFormat="1" applyFont="1" applyBorder="1" applyAlignment="1" applyProtection="1">
      <alignment horizontal="left"/>
    </xf>
    <xf numFmtId="49" fontId="12" fillId="0" borderId="0" xfId="0" applyNumberFormat="1" applyFont="1" applyBorder="1" applyAlignment="1" applyProtection="1"/>
    <xf numFmtId="49" fontId="14" fillId="0" borderId="0" xfId="0" applyNumberFormat="1" applyFont="1" applyBorder="1" applyAlignment="1" applyProtection="1"/>
    <xf numFmtId="49" fontId="14" fillId="0" borderId="0" xfId="0" applyNumberFormat="1" applyFont="1" applyBorder="1" applyProtection="1"/>
    <xf numFmtId="49" fontId="12" fillId="0" borderId="0" xfId="0" applyNumberFormat="1" applyFont="1" applyBorder="1" applyAlignment="1" applyProtection="1">
      <alignment vertical="top"/>
    </xf>
    <xf numFmtId="49" fontId="0" fillId="0" borderId="0" xfId="0" applyNumberFormat="1" applyFont="1" applyProtection="1"/>
    <xf numFmtId="0" fontId="0" fillId="0" borderId="0" xfId="0" applyNumberFormat="1" applyProtection="1"/>
    <xf numFmtId="0" fontId="23" fillId="0" borderId="0" xfId="0" applyFont="1" applyAlignment="1">
      <alignment horizontal="center" vertical="center"/>
    </xf>
    <xf numFmtId="0" fontId="23" fillId="7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13" fillId="0" borderId="0" xfId="0" applyNumberFormat="1" applyFont="1" applyBorder="1" applyAlignment="1" applyProtection="1">
      <alignment horizontal="center" vertical="center"/>
    </xf>
    <xf numFmtId="49" fontId="15" fillId="2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5" fillId="2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15" fillId="2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7" fillId="0" borderId="0" xfId="0" applyNumberFormat="1" applyFont="1" applyAlignment="1" applyProtection="1">
      <alignment horizontal="right" vertical="center"/>
    </xf>
    <xf numFmtId="49" fontId="4" fillId="0" borderId="1" xfId="0" applyNumberFormat="1" applyFont="1" applyBorder="1" applyAlignment="1" applyProtection="1">
      <alignment horizontal="center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5" fillId="0" borderId="2" xfId="0" applyNumberFormat="1" applyFont="1" applyBorder="1" applyAlignment="1" applyProtection="1">
      <alignment horizontal="center"/>
    </xf>
    <xf numFmtId="49" fontId="5" fillId="0" borderId="4" xfId="0" applyNumberFormat="1" applyFont="1" applyBorder="1" applyAlignment="1" applyProtection="1">
      <alignment horizontal="center"/>
    </xf>
    <xf numFmtId="49" fontId="5" fillId="0" borderId="3" xfId="0" applyNumberFormat="1" applyFont="1" applyBorder="1" applyAlignment="1" applyProtection="1">
      <alignment horizontal="center"/>
    </xf>
    <xf numFmtId="14" fontId="2" fillId="6" borderId="7" xfId="0" applyNumberFormat="1" applyFont="1" applyFill="1" applyBorder="1" applyAlignment="1" applyProtection="1">
      <alignment horizontal="center"/>
      <protection locked="0"/>
    </xf>
    <xf numFmtId="0" fontId="8" fillId="6" borderId="2" xfId="0" applyFont="1" applyFill="1" applyBorder="1" applyAlignment="1" applyProtection="1">
      <alignment horizontal="center"/>
      <protection locked="0"/>
    </xf>
    <xf numFmtId="0" fontId="8" fillId="6" borderId="4" xfId="0" applyFont="1" applyFill="1" applyBorder="1" applyAlignment="1" applyProtection="1">
      <alignment horizontal="center"/>
      <protection locked="0"/>
    </xf>
    <xf numFmtId="0" fontId="8" fillId="6" borderId="3" xfId="0" applyFont="1" applyFill="1" applyBorder="1" applyAlignment="1" applyProtection="1">
      <alignment horizontal="center"/>
      <protection locked="0"/>
    </xf>
    <xf numFmtId="49" fontId="2" fillId="2" borderId="7" xfId="0" applyNumberFormat="1" applyFont="1" applyFill="1" applyBorder="1" applyAlignment="1" applyProtection="1">
      <alignment horizontal="left"/>
      <protection locked="0"/>
    </xf>
    <xf numFmtId="49" fontId="6" fillId="0" borderId="8" xfId="0" applyNumberFormat="1" applyFont="1" applyBorder="1" applyAlignment="1" applyProtection="1">
      <alignment horizontal="center" vertical="center" wrapText="1"/>
    </xf>
    <xf numFmtId="49" fontId="6" fillId="0" borderId="9" xfId="0" applyNumberFormat="1" applyFont="1" applyBorder="1" applyAlignment="1" applyProtection="1">
      <alignment horizontal="center" vertical="center" wrapText="1"/>
    </xf>
    <xf numFmtId="49" fontId="6" fillId="0" borderId="10" xfId="0" applyNumberFormat="1" applyFont="1" applyBorder="1" applyAlignment="1" applyProtection="1">
      <alignment horizontal="center" vertical="center" wrapText="1"/>
    </xf>
    <xf numFmtId="49" fontId="6" fillId="0" borderId="23" xfId="0" applyNumberFormat="1" applyFont="1" applyBorder="1" applyAlignment="1" applyProtection="1">
      <alignment horizontal="center" vertical="center" wrapText="1"/>
    </xf>
    <xf numFmtId="49" fontId="6" fillId="0" borderId="7" xfId="0" applyNumberFormat="1" applyFont="1" applyBorder="1" applyAlignment="1" applyProtection="1">
      <alignment horizontal="center" vertical="center" wrapText="1"/>
    </xf>
    <xf numFmtId="49" fontId="6" fillId="0" borderId="24" xfId="0" applyNumberFormat="1" applyFont="1" applyBorder="1" applyAlignment="1" applyProtection="1">
      <alignment horizontal="center" vertical="center" wrapText="1"/>
    </xf>
    <xf numFmtId="14" fontId="2" fillId="6" borderId="11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/>
      <protection locked="0"/>
    </xf>
    <xf numFmtId="0" fontId="6" fillId="6" borderId="7" xfId="0" applyNumberFormat="1" applyFont="1" applyFill="1" applyBorder="1" applyAlignment="1" applyProtection="1">
      <alignment horizontal="center" vertical="center"/>
      <protection locked="0"/>
    </xf>
    <xf numFmtId="49" fontId="22" fillId="0" borderId="0" xfId="0" applyNumberFormat="1" applyFont="1" applyAlignment="1" applyProtection="1">
      <alignment horizontal="center" vertical="center" wrapText="1" shrinkToFit="1"/>
    </xf>
    <xf numFmtId="49" fontId="2" fillId="2" borderId="2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3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Alignment="1" applyProtection="1">
      <alignment horizontal="center"/>
    </xf>
    <xf numFmtId="49" fontId="4" fillId="0" borderId="0" xfId="0" applyNumberFormat="1" applyFont="1" applyAlignment="1" applyProtection="1">
      <alignment horizontal="right" vertical="center"/>
    </xf>
    <xf numFmtId="49" fontId="21" fillId="0" borderId="0" xfId="0" applyNumberFormat="1" applyFont="1" applyAlignment="1" applyProtection="1">
      <alignment horizontal="center" vertical="center" wrapText="1"/>
    </xf>
    <xf numFmtId="49" fontId="12" fillId="2" borderId="21" xfId="0" applyNumberFormat="1" applyFont="1" applyFill="1" applyBorder="1" applyAlignment="1" applyProtection="1">
      <alignment horizontal="center" vertical="top"/>
      <protection locked="0"/>
    </xf>
    <xf numFmtId="49" fontId="12" fillId="2" borderId="7" xfId="0" applyNumberFormat="1" applyFont="1" applyFill="1" applyBorder="1" applyAlignment="1" applyProtection="1">
      <alignment horizontal="center" vertical="top"/>
      <protection locked="0"/>
    </xf>
    <xf numFmtId="0" fontId="8" fillId="6" borderId="13" xfId="0" applyFont="1" applyFill="1" applyBorder="1" applyAlignment="1" applyProtection="1">
      <alignment horizontal="center"/>
      <protection locked="0"/>
    </xf>
    <xf numFmtId="0" fontId="8" fillId="6" borderId="5" xfId="0" applyFont="1" applyFill="1" applyBorder="1" applyAlignment="1" applyProtection="1">
      <alignment horizontal="center"/>
      <protection locked="0"/>
    </xf>
    <xf numFmtId="0" fontId="8" fillId="6" borderId="22" xfId="0" applyFont="1" applyFill="1" applyBorder="1" applyAlignment="1" applyProtection="1">
      <alignment horizontal="center"/>
      <protection locked="0"/>
    </xf>
    <xf numFmtId="49" fontId="18" fillId="0" borderId="2" xfId="0" applyNumberFormat="1" applyFont="1" applyFill="1" applyBorder="1" applyAlignment="1" applyProtection="1">
      <alignment horizontal="center"/>
    </xf>
    <xf numFmtId="49" fontId="18" fillId="0" borderId="4" xfId="0" applyNumberFormat="1" applyFont="1" applyFill="1" applyBorder="1" applyAlignment="1" applyProtection="1">
      <alignment horizontal="center"/>
    </xf>
    <xf numFmtId="49" fontId="18" fillId="0" borderId="3" xfId="0" applyNumberFormat="1" applyFont="1" applyFill="1" applyBorder="1" applyAlignment="1" applyProtection="1">
      <alignment horizontal="center"/>
    </xf>
    <xf numFmtId="0" fontId="8" fillId="4" borderId="2" xfId="0" applyFont="1" applyFill="1" applyBorder="1" applyAlignment="1" applyProtection="1">
      <alignment horizontal="center"/>
    </xf>
    <xf numFmtId="0" fontId="8" fillId="4" borderId="4" xfId="0" applyFont="1" applyFill="1" applyBorder="1" applyAlignment="1" applyProtection="1">
      <alignment horizontal="center"/>
    </xf>
    <xf numFmtId="0" fontId="8" fillId="4" borderId="3" xfId="0" applyFont="1" applyFill="1" applyBorder="1" applyAlignment="1" applyProtection="1">
      <alignment horizontal="center"/>
    </xf>
    <xf numFmtId="49" fontId="5" fillId="0" borderId="2" xfId="0" applyNumberFormat="1" applyFont="1" applyFill="1" applyBorder="1" applyAlignment="1" applyProtection="1">
      <alignment horizontal="center"/>
    </xf>
    <xf numFmtId="49" fontId="5" fillId="0" borderId="4" xfId="0" applyNumberFormat="1" applyFont="1" applyFill="1" applyBorder="1" applyAlignment="1" applyProtection="1">
      <alignment horizontal="center"/>
    </xf>
    <xf numFmtId="49" fontId="5" fillId="0" borderId="3" xfId="0" applyNumberFormat="1" applyFont="1" applyFill="1" applyBorder="1" applyAlignment="1" applyProtection="1">
      <alignment horizontal="center"/>
    </xf>
    <xf numFmtId="164" fontId="8" fillId="3" borderId="20" xfId="0" applyNumberFormat="1" applyFont="1" applyFill="1" applyBorder="1" applyAlignment="1" applyProtection="1">
      <alignment horizontal="center" vertical="center" shrinkToFi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/>
    </xf>
    <xf numFmtId="49" fontId="11" fillId="5" borderId="13" xfId="0" applyNumberFormat="1" applyFont="1" applyFill="1" applyBorder="1" applyAlignment="1" applyProtection="1">
      <alignment horizontal="center" wrapText="1"/>
    </xf>
    <xf numFmtId="49" fontId="11" fillId="5" borderId="5" xfId="0" applyNumberFormat="1" applyFont="1" applyFill="1" applyBorder="1" applyAlignment="1" applyProtection="1">
      <alignment horizontal="center" wrapText="1"/>
    </xf>
    <xf numFmtId="49" fontId="13" fillId="0" borderId="0" xfId="0" applyNumberFormat="1" applyFont="1" applyBorder="1" applyAlignment="1" applyProtection="1">
      <alignment horizontal="center"/>
    </xf>
    <xf numFmtId="0" fontId="8" fillId="3" borderId="2" xfId="0" applyFont="1" applyFill="1" applyBorder="1" applyAlignment="1" applyProtection="1">
      <alignment horizontal="center"/>
    </xf>
    <xf numFmtId="0" fontId="8" fillId="3" borderId="4" xfId="0" applyFont="1" applyFill="1" applyBorder="1" applyAlignment="1" applyProtection="1">
      <alignment horizontal="center"/>
    </xf>
    <xf numFmtId="0" fontId="8" fillId="3" borderId="3" xfId="0" applyFont="1" applyFill="1" applyBorder="1" applyAlignment="1" applyProtection="1">
      <alignment horizontal="center"/>
    </xf>
    <xf numFmtId="49" fontId="6" fillId="3" borderId="14" xfId="0" applyNumberFormat="1" applyFont="1" applyFill="1" applyBorder="1" applyAlignment="1" applyProtection="1">
      <alignment horizontal="center" vertical="center" wrapText="1"/>
    </xf>
    <xf numFmtId="49" fontId="6" fillId="3" borderId="15" xfId="0" applyNumberFormat="1" applyFont="1" applyFill="1" applyBorder="1" applyAlignment="1" applyProtection="1">
      <alignment horizontal="center" vertical="center" wrapText="1"/>
    </xf>
    <xf numFmtId="49" fontId="6" fillId="3" borderId="16" xfId="0" applyNumberFormat="1" applyFont="1" applyFill="1" applyBorder="1" applyAlignment="1" applyProtection="1">
      <alignment horizontal="center" vertical="center" wrapText="1"/>
    </xf>
    <xf numFmtId="49" fontId="6" fillId="3" borderId="17" xfId="0" applyNumberFormat="1" applyFont="1" applyFill="1" applyBorder="1" applyAlignment="1" applyProtection="1">
      <alignment horizontal="center" vertical="center" wrapText="1"/>
    </xf>
    <xf numFmtId="49" fontId="6" fillId="3" borderId="18" xfId="0" applyNumberFormat="1" applyFont="1" applyFill="1" applyBorder="1" applyAlignment="1" applyProtection="1">
      <alignment horizontal="center" vertical="center" wrapText="1"/>
    </xf>
    <xf numFmtId="49" fontId="6" fillId="3" borderId="19" xfId="0" applyNumberFormat="1" applyFont="1" applyFill="1" applyBorder="1" applyAlignment="1" applyProtection="1">
      <alignment horizontal="center" vertical="center" wrapText="1"/>
    </xf>
    <xf numFmtId="0" fontId="2" fillId="6" borderId="7" xfId="0" applyNumberFormat="1" applyFont="1" applyFill="1" applyBorder="1" applyAlignment="1" applyProtection="1">
      <alignment horizontal="center"/>
      <protection locked="0"/>
    </xf>
    <xf numFmtId="0" fontId="1" fillId="0" borderId="0" xfId="0" applyNumberFormat="1" applyFont="1" applyFill="1" applyBorder="1" applyAlignment="1" applyProtection="1">
      <alignment horizontal="center" vertical="center"/>
      <protection locked="0"/>
    </xf>
    <xf numFmtId="0" fontId="8" fillId="6" borderId="1" xfId="0" applyFont="1" applyFill="1" applyBorder="1" applyAlignment="1" applyProtection="1">
      <alignment horizontal="center"/>
      <protection locked="0"/>
    </xf>
    <xf numFmtId="0" fontId="2" fillId="4" borderId="7" xfId="0" applyNumberFormat="1" applyFont="1" applyFill="1" applyBorder="1" applyAlignment="1" applyProtection="1">
      <alignment horizontal="center"/>
      <protection locked="0"/>
    </xf>
    <xf numFmtId="0" fontId="2" fillId="4" borderId="7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49" fontId="22" fillId="0" borderId="0" xfId="0" applyNumberFormat="1" applyFont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49" fontId="11" fillId="0" borderId="2" xfId="0" applyNumberFormat="1" applyFont="1" applyFill="1" applyBorder="1" applyAlignment="1" applyProtection="1">
      <alignment horizontal="center" vertical="center" wrapText="1" shrinkToFit="1"/>
    </xf>
    <xf numFmtId="49" fontId="11" fillId="0" borderId="4" xfId="0" applyNumberFormat="1" applyFont="1" applyFill="1" applyBorder="1" applyAlignment="1" applyProtection="1">
      <alignment horizontal="center" vertical="center" shrinkToFit="1"/>
    </xf>
    <xf numFmtId="49" fontId="11" fillId="0" borderId="3" xfId="0" applyNumberFormat="1" applyFont="1" applyFill="1" applyBorder="1" applyAlignment="1" applyProtection="1">
      <alignment horizontal="center" vertical="center" shrinkToFit="1"/>
    </xf>
    <xf numFmtId="0" fontId="24" fillId="5" borderId="0" xfId="0" applyFont="1" applyFill="1" applyBorder="1" applyAlignment="1">
      <alignment horizontal="center" vertical="center"/>
    </xf>
    <xf numFmtId="0" fontId="24" fillId="5" borderId="25" xfId="0" applyFont="1" applyFill="1" applyBorder="1" applyAlignment="1">
      <alignment horizontal="center" vertical="center"/>
    </xf>
  </cellXfs>
  <cellStyles count="1">
    <cellStyle name="Normal" xfId="0" builtinId="0"/>
  </cellStyles>
  <dxfs count="11"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0</xdr:rowOff>
    </xdr:from>
    <xdr:to>
      <xdr:col>7</xdr:col>
      <xdr:colOff>161925</xdr:colOff>
      <xdr:row>2</xdr:row>
      <xdr:rowOff>87660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C3BFAC-4951-1519-0AC4-7DAC41D12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1343025" cy="46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04316-D0D3-425B-A366-AC57074E2A7F}">
  <dimension ref="A1:AP47"/>
  <sheetViews>
    <sheetView showGridLines="0" tabSelected="1" zoomScaleNormal="100" zoomScaleSheetLayoutView="115" workbookViewId="0">
      <selection activeCell="AB4" sqref="AB4:AF4"/>
    </sheetView>
  </sheetViews>
  <sheetFormatPr defaultColWidth="0" defaultRowHeight="15" zeroHeight="1" x14ac:dyDescent="0.25"/>
  <cols>
    <col min="1" max="1" width="2.42578125" style="35" customWidth="1"/>
    <col min="2" max="3" width="2.7109375" style="35" customWidth="1"/>
    <col min="4" max="4" width="3.140625" style="35" customWidth="1"/>
    <col min="5" max="29" width="2.7109375" style="35" customWidth="1"/>
    <col min="30" max="30" width="3.28515625" style="35" customWidth="1"/>
    <col min="31" max="32" width="2.7109375" style="35" customWidth="1"/>
    <col min="33" max="33" width="2.42578125" style="35" customWidth="1"/>
    <col min="34" max="34" width="9.140625" style="35" hidden="1" customWidth="1"/>
    <col min="35" max="36" width="14.5703125" style="35" hidden="1" customWidth="1"/>
    <col min="37" max="42" width="0" style="35" hidden="1" customWidth="1"/>
    <col min="43" max="16384" width="9.140625" style="35" hidden="1"/>
  </cols>
  <sheetData>
    <row r="1" spans="1:42" s="2" customFormat="1" ht="15" customHeight="1" x14ac:dyDescent="0.25">
      <c r="A1" s="52" t="s">
        <v>37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</row>
    <row r="2" spans="1:42" s="2" customForma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</row>
    <row r="3" spans="1:42" s="2" customFormat="1" x14ac:dyDescent="0.25"/>
    <row r="4" spans="1:42" s="2" customFormat="1" ht="15.75" thickBot="1" x14ac:dyDescent="0.3">
      <c r="A4" s="3"/>
      <c r="B4" s="77" t="s">
        <v>5</v>
      </c>
      <c r="C4" s="77"/>
      <c r="D4" s="77"/>
      <c r="E4" s="77"/>
      <c r="F4" s="77"/>
      <c r="G4" s="77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T4" s="78" t="s">
        <v>28</v>
      </c>
      <c r="U4" s="78"/>
      <c r="V4" s="78"/>
      <c r="W4" s="78"/>
      <c r="X4" s="78"/>
      <c r="Y4" s="78"/>
      <c r="Z4" s="78"/>
      <c r="AA4" s="78"/>
      <c r="AB4" s="58"/>
      <c r="AC4" s="58"/>
      <c r="AD4" s="58"/>
      <c r="AE4" s="58"/>
      <c r="AF4" s="58"/>
      <c r="AG4" s="4"/>
    </row>
    <row r="5" spans="1:42" s="2" customFormat="1" ht="15.75" thickBot="1" x14ac:dyDescent="0.3">
      <c r="D5" s="5"/>
      <c r="E5" s="5"/>
      <c r="F5" s="5"/>
      <c r="G5" s="5"/>
      <c r="H5" s="5" t="s">
        <v>6</v>
      </c>
      <c r="J5" s="5"/>
      <c r="K5" s="5"/>
      <c r="L5" s="5"/>
      <c r="M5" s="5"/>
      <c r="N5" s="5"/>
      <c r="O5" s="5"/>
      <c r="P5" s="5"/>
      <c r="Q5" s="5"/>
      <c r="R5" s="5"/>
      <c r="V5" s="78" t="s">
        <v>29</v>
      </c>
      <c r="W5" s="78"/>
      <c r="X5" s="78"/>
      <c r="Y5" s="78"/>
      <c r="Z5" s="78"/>
      <c r="AA5" s="78"/>
      <c r="AB5" s="69"/>
      <c r="AC5" s="69"/>
      <c r="AD5" s="69"/>
      <c r="AE5" s="69"/>
      <c r="AF5" s="69"/>
    </row>
    <row r="6" spans="1:42" s="2" customFormat="1" ht="9" customHeight="1" x14ac:dyDescent="0.25"/>
    <row r="7" spans="1:42" s="2" customFormat="1" x14ac:dyDescent="0.25">
      <c r="A7" s="3"/>
      <c r="B7" s="53" t="s">
        <v>7</v>
      </c>
      <c r="C7" s="53"/>
      <c r="D7" s="53"/>
      <c r="E7" s="53"/>
      <c r="F7" s="53"/>
      <c r="G7" s="53"/>
      <c r="H7" s="53"/>
      <c r="I7" s="53"/>
      <c r="J7" s="3"/>
      <c r="K7" s="3"/>
      <c r="L7" s="53" t="s">
        <v>8</v>
      </c>
      <c r="M7" s="53"/>
      <c r="N7" s="53"/>
      <c r="O7" s="53"/>
      <c r="P7" s="53"/>
      <c r="R7" s="3"/>
      <c r="S7" s="53" t="s">
        <v>3</v>
      </c>
      <c r="T7" s="53"/>
      <c r="U7" s="53"/>
      <c r="V7" s="53"/>
      <c r="W7" s="53"/>
      <c r="X7" s="53"/>
      <c r="Y7" s="3"/>
      <c r="AA7" s="53" t="s">
        <v>4</v>
      </c>
      <c r="AB7" s="53"/>
      <c r="AC7" s="53"/>
      <c r="AD7" s="53"/>
      <c r="AE7" s="53"/>
      <c r="AF7" s="53"/>
      <c r="AG7" s="3"/>
      <c r="AH7" s="3"/>
      <c r="AK7" s="6"/>
    </row>
    <row r="8" spans="1:42" s="2" customFormat="1" ht="21" customHeight="1" x14ac:dyDescent="0.25">
      <c r="A8" s="7"/>
      <c r="B8" s="74"/>
      <c r="C8" s="75"/>
      <c r="D8" s="75"/>
      <c r="E8" s="75"/>
      <c r="F8" s="75"/>
      <c r="G8" s="75"/>
      <c r="H8" s="75"/>
      <c r="I8" s="76"/>
      <c r="J8" s="8"/>
      <c r="K8" s="8"/>
      <c r="L8" s="54"/>
      <c r="M8" s="54"/>
      <c r="N8" s="54"/>
      <c r="O8" s="54"/>
      <c r="P8" s="54"/>
      <c r="R8" s="8"/>
      <c r="S8" s="71"/>
      <c r="T8" s="71"/>
      <c r="U8" s="71"/>
      <c r="V8" s="71"/>
      <c r="W8" s="71"/>
      <c r="X8" s="71"/>
      <c r="Y8" s="7"/>
      <c r="AA8" s="71"/>
      <c r="AB8" s="71"/>
      <c r="AC8" s="71"/>
      <c r="AD8" s="71"/>
      <c r="AE8" s="71"/>
      <c r="AF8" s="71"/>
      <c r="AG8" s="8"/>
      <c r="AH8" s="8"/>
    </row>
    <row r="9" spans="1:42" s="11" customFormat="1" ht="9" customHeight="1" x14ac:dyDescent="0.25">
      <c r="A9" s="9"/>
      <c r="B9" s="9"/>
      <c r="C9" s="9"/>
      <c r="D9" s="9"/>
      <c r="E9" s="9"/>
      <c r="F9" s="9"/>
      <c r="G9" s="9"/>
      <c r="H9" s="9"/>
      <c r="I9" s="9"/>
      <c r="J9" s="10"/>
      <c r="K9" s="10"/>
      <c r="L9" s="9"/>
      <c r="M9" s="9"/>
      <c r="N9" s="9"/>
      <c r="O9" s="9"/>
      <c r="P9" s="9"/>
      <c r="R9" s="10"/>
      <c r="S9" s="10"/>
      <c r="T9" s="10"/>
      <c r="U9" s="10"/>
      <c r="V9" s="10"/>
      <c r="W9" s="10"/>
      <c r="X9" s="10"/>
      <c r="Y9" s="9"/>
      <c r="AA9" s="10"/>
      <c r="AB9" s="10"/>
      <c r="AC9" s="10"/>
      <c r="AD9" s="10"/>
      <c r="AE9" s="10"/>
      <c r="AF9" s="10"/>
      <c r="AG9" s="10"/>
      <c r="AH9" s="10"/>
    </row>
    <row r="10" spans="1:42" s="12" customFormat="1" ht="18" customHeight="1" thickBot="1" x14ac:dyDescent="0.25">
      <c r="B10" s="70" t="s">
        <v>17</v>
      </c>
      <c r="C10" s="70"/>
      <c r="D10" s="70"/>
      <c r="E10" s="70"/>
      <c r="F10" s="70"/>
      <c r="G10" s="70"/>
      <c r="H10" s="70"/>
      <c r="I10" s="70"/>
      <c r="J10" s="58"/>
      <c r="K10" s="58"/>
      <c r="L10" s="58"/>
      <c r="M10" s="58"/>
      <c r="N10" s="58"/>
      <c r="O10" s="58"/>
      <c r="P10" s="58"/>
      <c r="Q10" s="73" t="s">
        <v>40</v>
      </c>
      <c r="R10" s="73"/>
      <c r="S10" s="73"/>
      <c r="T10" s="73"/>
      <c r="U10" s="73"/>
      <c r="V10" s="73"/>
      <c r="W10" s="73"/>
      <c r="X10" s="72"/>
      <c r="Y10" s="72"/>
      <c r="Z10" s="72"/>
      <c r="AA10" s="72"/>
      <c r="AB10" s="72"/>
      <c r="AC10" s="72"/>
      <c r="AD10" s="72"/>
      <c r="AE10" s="72"/>
      <c r="AF10" s="72"/>
      <c r="AI10" s="13" t="e">
        <f>EOMONTH(J10,-1)+1</f>
        <v>#NUM!</v>
      </c>
      <c r="AJ10" s="13" t="e">
        <f>EOMONTH(AI10-1,1)</f>
        <v>#NUM!</v>
      </c>
    </row>
    <row r="11" spans="1:42" s="12" customFormat="1" ht="18" customHeight="1" thickBot="1" x14ac:dyDescent="0.25">
      <c r="B11" s="70" t="s">
        <v>32</v>
      </c>
      <c r="C11" s="70"/>
      <c r="D11" s="70"/>
      <c r="E11" s="70"/>
      <c r="F11" s="70"/>
      <c r="G11" s="70"/>
      <c r="H11" s="70"/>
      <c r="I11" s="70"/>
      <c r="J11" s="58"/>
      <c r="K11" s="58"/>
      <c r="L11" s="58"/>
      <c r="M11" s="58"/>
      <c r="N11" s="58"/>
      <c r="O11" s="58"/>
      <c r="P11" s="58"/>
      <c r="Q11" s="73"/>
      <c r="R11" s="73"/>
      <c r="S11" s="73"/>
      <c r="T11" s="73"/>
      <c r="U11" s="73"/>
      <c r="V11" s="73"/>
      <c r="W11" s="73"/>
      <c r="X11" s="72"/>
      <c r="Y11" s="72"/>
      <c r="Z11" s="72"/>
      <c r="AA11" s="72"/>
      <c r="AB11" s="72"/>
      <c r="AC11" s="72"/>
      <c r="AD11" s="72"/>
      <c r="AE11" s="72"/>
      <c r="AF11" s="72"/>
      <c r="AI11" s="13"/>
      <c r="AJ11" s="13"/>
    </row>
    <row r="12" spans="1:42" s="12" customFormat="1" ht="18" customHeight="1" thickBot="1" x14ac:dyDescent="0.25">
      <c r="B12" s="70" t="s">
        <v>2</v>
      </c>
      <c r="C12" s="70"/>
      <c r="D12" s="70"/>
      <c r="E12" s="70"/>
      <c r="F12" s="70"/>
      <c r="G12" s="70"/>
      <c r="H12" s="70"/>
      <c r="I12" s="70"/>
      <c r="J12" s="58"/>
      <c r="K12" s="58"/>
      <c r="L12" s="58"/>
      <c r="M12" s="58"/>
      <c r="N12" s="58"/>
      <c r="O12" s="58"/>
      <c r="P12" s="58"/>
      <c r="Q12" s="73"/>
      <c r="R12" s="73"/>
      <c r="S12" s="73"/>
      <c r="T12" s="73"/>
      <c r="U12" s="73"/>
      <c r="V12" s="73"/>
      <c r="W12" s="73"/>
      <c r="X12" s="72"/>
      <c r="Y12" s="72"/>
      <c r="Z12" s="72"/>
      <c r="AA12" s="72"/>
      <c r="AB12" s="72"/>
      <c r="AC12" s="72"/>
      <c r="AD12" s="72"/>
      <c r="AE12" s="72"/>
      <c r="AF12" s="72"/>
      <c r="AG12" s="14"/>
      <c r="AI12" s="15" t="e">
        <f>NETWORKDAYS(AI10,J10-1)</f>
        <v>#NUM!</v>
      </c>
      <c r="AJ12" s="15" t="e">
        <f>NETWORKDAYS(J10,AJ10)</f>
        <v>#NUM!</v>
      </c>
    </row>
    <row r="13" spans="1:42" s="12" customFormat="1" ht="18" customHeight="1" thickBot="1" x14ac:dyDescent="0.3">
      <c r="B13" s="115" t="s">
        <v>44</v>
      </c>
      <c r="C13" s="115"/>
      <c r="D13" s="115"/>
      <c r="E13" s="115"/>
      <c r="F13" s="115"/>
      <c r="G13" s="115"/>
      <c r="H13" s="115"/>
      <c r="I13" s="115"/>
      <c r="J13" s="109"/>
      <c r="K13" s="109"/>
      <c r="L13" s="109"/>
      <c r="M13" s="109"/>
      <c r="N13" s="109"/>
      <c r="O13" s="109"/>
      <c r="P13" s="109"/>
      <c r="Q13" s="114"/>
      <c r="R13" s="114"/>
      <c r="S13" s="70" t="s">
        <v>43</v>
      </c>
      <c r="T13" s="70"/>
      <c r="U13" s="70"/>
      <c r="V13" s="70"/>
      <c r="W13" s="70"/>
      <c r="X13" s="70"/>
      <c r="Y13" s="70"/>
      <c r="Z13" s="70"/>
      <c r="AA13" s="113">
        <f>J13-X10</f>
        <v>0</v>
      </c>
      <c r="AB13" s="113"/>
      <c r="AC13" s="113"/>
      <c r="AD13" s="113"/>
      <c r="AE13" s="113"/>
      <c r="AF13" s="113"/>
      <c r="AG13" s="14"/>
      <c r="AL13" s="2"/>
      <c r="AM13" s="2"/>
      <c r="AN13" s="2"/>
      <c r="AO13" s="2"/>
      <c r="AP13" s="2"/>
    </row>
    <row r="14" spans="1:42" s="12" customFormat="1" ht="18" hidden="1" customHeight="1" thickBot="1" x14ac:dyDescent="0.3">
      <c r="B14" s="70" t="s">
        <v>41</v>
      </c>
      <c r="C14" s="70"/>
      <c r="D14" s="70"/>
      <c r="E14" s="70"/>
      <c r="F14" s="70"/>
      <c r="G14" s="70"/>
      <c r="H14" s="70"/>
      <c r="I14" s="70"/>
      <c r="J14" s="112">
        <f>J13*S8</f>
        <v>0</v>
      </c>
      <c r="K14" s="112"/>
      <c r="L14" s="112"/>
      <c r="M14" s="112"/>
      <c r="N14" s="112"/>
      <c r="O14" s="112"/>
      <c r="P14" s="112"/>
      <c r="Q14" s="110"/>
      <c r="R14" s="110"/>
      <c r="S14" s="70" t="s">
        <v>42</v>
      </c>
      <c r="T14" s="70"/>
      <c r="U14" s="70"/>
      <c r="V14" s="70"/>
      <c r="W14" s="70"/>
      <c r="X14" s="70"/>
      <c r="Y14" s="70"/>
      <c r="Z14" s="70"/>
      <c r="AA14" s="112">
        <f>J13*AA8</f>
        <v>0</v>
      </c>
      <c r="AB14" s="112"/>
      <c r="AC14" s="112"/>
      <c r="AD14" s="112"/>
      <c r="AE14" s="112"/>
      <c r="AF14" s="112"/>
      <c r="AG14" s="14"/>
      <c r="AL14" s="2"/>
      <c r="AM14" s="2"/>
      <c r="AN14" s="2"/>
      <c r="AO14" s="2"/>
      <c r="AP14" s="2"/>
    </row>
    <row r="15" spans="1:42" s="2" customFormat="1" ht="9" customHeight="1" x14ac:dyDescent="0.25">
      <c r="A15" s="16"/>
      <c r="B15" s="16"/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63" t="s">
        <v>0</v>
      </c>
      <c r="P15" s="64"/>
      <c r="Q15" s="64"/>
      <c r="R15" s="64"/>
      <c r="S15" s="64"/>
      <c r="T15" s="65"/>
      <c r="U15" s="63" t="s">
        <v>1</v>
      </c>
      <c r="V15" s="64"/>
      <c r="W15" s="64"/>
      <c r="X15" s="64"/>
      <c r="Y15" s="64"/>
      <c r="Z15" s="65"/>
      <c r="AA15" s="63" t="s">
        <v>18</v>
      </c>
      <c r="AB15" s="64"/>
      <c r="AC15" s="64"/>
      <c r="AD15" s="64"/>
      <c r="AE15" s="64"/>
      <c r="AF15" s="65"/>
      <c r="AG15" s="18"/>
      <c r="AI15" s="11"/>
    </row>
    <row r="16" spans="1:42" s="2" customFormat="1" ht="9" customHeight="1" thickBot="1" x14ac:dyDescent="0.3">
      <c r="A16" s="16"/>
      <c r="B16" s="16"/>
      <c r="C16" s="16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66"/>
      <c r="P16" s="67"/>
      <c r="Q16" s="67"/>
      <c r="R16" s="67"/>
      <c r="S16" s="67"/>
      <c r="T16" s="68"/>
      <c r="U16" s="66"/>
      <c r="V16" s="67"/>
      <c r="W16" s="67"/>
      <c r="X16" s="67"/>
      <c r="Y16" s="67"/>
      <c r="Z16" s="68"/>
      <c r="AA16" s="66"/>
      <c r="AB16" s="67"/>
      <c r="AC16" s="67"/>
      <c r="AD16" s="67"/>
      <c r="AE16" s="67"/>
      <c r="AF16" s="68"/>
      <c r="AG16" s="18"/>
    </row>
    <row r="17" spans="1:35" s="2" customFormat="1" ht="15.75" x14ac:dyDescent="0.25">
      <c r="A17" s="19"/>
      <c r="B17" s="55" t="s">
        <v>9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7"/>
      <c r="O17" s="82"/>
      <c r="P17" s="83"/>
      <c r="Q17" s="83"/>
      <c r="R17" s="83"/>
      <c r="S17" s="83"/>
      <c r="T17" s="84"/>
      <c r="U17" s="82"/>
      <c r="V17" s="83"/>
      <c r="W17" s="83"/>
      <c r="X17" s="83"/>
      <c r="Y17" s="83"/>
      <c r="Z17" s="84"/>
      <c r="AA17" s="82"/>
      <c r="AB17" s="83"/>
      <c r="AC17" s="83"/>
      <c r="AD17" s="83"/>
      <c r="AE17" s="83"/>
      <c r="AF17" s="84"/>
    </row>
    <row r="18" spans="1:35" s="2" customFormat="1" ht="15.75" x14ac:dyDescent="0.25">
      <c r="A18" s="19"/>
      <c r="B18" s="55" t="s">
        <v>13</v>
      </c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7"/>
      <c r="O18" s="59"/>
      <c r="P18" s="60"/>
      <c r="Q18" s="60"/>
      <c r="R18" s="60"/>
      <c r="S18" s="60"/>
      <c r="T18" s="61"/>
      <c r="U18" s="59"/>
      <c r="V18" s="60"/>
      <c r="W18" s="60"/>
      <c r="X18" s="60"/>
      <c r="Y18" s="60"/>
      <c r="Z18" s="61"/>
      <c r="AA18" s="59"/>
      <c r="AB18" s="60"/>
      <c r="AC18" s="60"/>
      <c r="AD18" s="60"/>
      <c r="AE18" s="60"/>
      <c r="AF18" s="61"/>
    </row>
    <row r="19" spans="1:35" s="2" customFormat="1" ht="15.75" x14ac:dyDescent="0.25">
      <c r="A19" s="19"/>
      <c r="B19" s="55" t="s">
        <v>14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7"/>
      <c r="O19" s="59"/>
      <c r="P19" s="60"/>
      <c r="Q19" s="60"/>
      <c r="R19" s="60"/>
      <c r="S19" s="60"/>
      <c r="T19" s="6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</row>
    <row r="20" spans="1:35" s="2" customFormat="1" ht="15.75" hidden="1" x14ac:dyDescent="0.25">
      <c r="A20" s="19"/>
      <c r="B20" s="55" t="s">
        <v>15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88">
        <f>AA13*S8</f>
        <v>0</v>
      </c>
      <c r="P20" s="89"/>
      <c r="Q20" s="89"/>
      <c r="R20" s="89"/>
      <c r="S20" s="89"/>
      <c r="T20" s="90"/>
      <c r="U20" s="116">
        <f>AA13*AA8</f>
        <v>0</v>
      </c>
      <c r="V20" s="116"/>
      <c r="W20" s="116"/>
      <c r="X20" s="116"/>
      <c r="Y20" s="116"/>
      <c r="Z20" s="116"/>
      <c r="AA20" s="117"/>
      <c r="AB20" s="117"/>
      <c r="AC20" s="117"/>
      <c r="AD20" s="117"/>
      <c r="AE20" s="117"/>
      <c r="AF20" s="117"/>
    </row>
    <row r="21" spans="1:35" s="2" customFormat="1" ht="15.75" hidden="1" x14ac:dyDescent="0.25">
      <c r="A21" s="19"/>
      <c r="B21" s="55" t="s">
        <v>16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7"/>
      <c r="O21" s="88">
        <f>O17-O18+O19</f>
        <v>0</v>
      </c>
      <c r="P21" s="89"/>
      <c r="Q21" s="89"/>
      <c r="R21" s="89"/>
      <c r="S21" s="89"/>
      <c r="T21" s="90"/>
      <c r="U21" s="88">
        <f>U17-U18+U19</f>
        <v>0</v>
      </c>
      <c r="V21" s="89"/>
      <c r="W21" s="89"/>
      <c r="X21" s="89"/>
      <c r="Y21" s="89"/>
      <c r="Z21" s="90"/>
      <c r="AA21" s="88">
        <f>AA17-AA18+AA19</f>
        <v>0</v>
      </c>
      <c r="AB21" s="89"/>
      <c r="AC21" s="89"/>
      <c r="AD21" s="89"/>
      <c r="AE21" s="89"/>
      <c r="AF21" s="90"/>
    </row>
    <row r="22" spans="1:35" s="2" customFormat="1" ht="9" customHeight="1" thickBot="1" x14ac:dyDescent="0.3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</row>
    <row r="23" spans="1:35" s="2" customFormat="1" ht="9" customHeight="1" thickTop="1" thickBot="1" x14ac:dyDescent="0.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</row>
    <row r="24" spans="1:35" s="2" customFormat="1" ht="21.75" customHeight="1" x14ac:dyDescent="0.25">
      <c r="A24" s="16"/>
      <c r="B24" s="103" t="s">
        <v>31</v>
      </c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5"/>
      <c r="AG24" s="18"/>
    </row>
    <row r="25" spans="1:35" s="2" customFormat="1" ht="21.75" customHeight="1" thickBot="1" x14ac:dyDescent="0.3">
      <c r="A25" s="16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8"/>
      <c r="AG25" s="18"/>
    </row>
    <row r="26" spans="1:35" s="2" customFormat="1" ht="39" customHeight="1" x14ac:dyDescent="0.25">
      <c r="A26" s="19"/>
      <c r="B26" s="97" t="s">
        <v>33</v>
      </c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4" t="str">
        <f>IF(AB4="","ER",IF(AB5="","ER",IF(S8="","ER",IF(AA8="","ER",IF(J10="","ER",IF(J13="","ER",IF(X10="","ER",IF(AI26&gt;=365,"N/A",U21-U20))))))))</f>
        <v>ER</v>
      </c>
      <c r="R26" s="94"/>
      <c r="S26" s="95" t="s">
        <v>30</v>
      </c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4" t="str">
        <f>IF(AB4="","ER",IF(AB5="","ER",IF(S8="","ER",IF(AA8="","ER",IF(AI26&lt;365,"N/A",U21)))))</f>
        <v>ER</v>
      </c>
      <c r="AF26" s="94"/>
      <c r="AI26" s="36" t="e" cm="1">
        <f t="array" aca="1" ref="AI26" ca="1">SUMPRODUCT((TEXT(ROW(INDIRECT(AB4&amp;":"&amp;AB5)),"ddmmm")&lt;&gt;"29Feb")+0)-1</f>
        <v>#REF!</v>
      </c>
    </row>
    <row r="27" spans="1:35" s="2" customFormat="1" ht="16.5" customHeight="1" x14ac:dyDescent="0.25">
      <c r="B27" s="91" t="s">
        <v>10</v>
      </c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3"/>
      <c r="AA27" s="100">
        <f>AA21</f>
        <v>0</v>
      </c>
      <c r="AB27" s="101"/>
      <c r="AC27" s="101"/>
      <c r="AD27" s="101"/>
      <c r="AE27" s="101"/>
      <c r="AF27" s="102"/>
    </row>
    <row r="28" spans="1:35" s="2" customFormat="1" ht="16.5" customHeight="1" x14ac:dyDescent="0.25">
      <c r="A28" s="19"/>
      <c r="B28" s="85" t="s">
        <v>35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7"/>
      <c r="AA28" s="88" t="str">
        <f>IF(Q26="n/a",0,IF(Q26="ER","-",U20))</f>
        <v>-</v>
      </c>
      <c r="AB28" s="89"/>
      <c r="AC28" s="89"/>
      <c r="AD28" s="89"/>
      <c r="AE28" s="89"/>
      <c r="AF28" s="90"/>
    </row>
    <row r="29" spans="1:35" s="2" customFormat="1" ht="16.5" customHeight="1" x14ac:dyDescent="0.25">
      <c r="A29" s="19"/>
      <c r="B29" s="85" t="s">
        <v>34</v>
      </c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7"/>
      <c r="AA29" s="88" t="str">
        <f>IF(Q26="n/a",0,IF(Q26="ER","-",IF(O20&gt;O21,MAX(0,O21),MAX(0,O20))))</f>
        <v>-</v>
      </c>
      <c r="AB29" s="89"/>
      <c r="AC29" s="89"/>
      <c r="AD29" s="89"/>
      <c r="AE29" s="89"/>
      <c r="AF29" s="90"/>
    </row>
    <row r="30" spans="1:35" s="2" customFormat="1" ht="16.5" customHeight="1" x14ac:dyDescent="0.25">
      <c r="A30" s="19"/>
      <c r="B30" s="118" t="s">
        <v>36</v>
      </c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20"/>
      <c r="AA30" s="88" t="str">
        <f>IF(Q26="ER","-",IF(AE26="n/a",MAX(0,O21-O20),IF(Q26="n/a",O21)))</f>
        <v>-</v>
      </c>
      <c r="AB30" s="89"/>
      <c r="AC30" s="89"/>
      <c r="AD30" s="89"/>
      <c r="AE30" s="89"/>
      <c r="AF30" s="90"/>
    </row>
    <row r="31" spans="1:35" s="2" customFormat="1" ht="9" customHeight="1" thickBot="1" x14ac:dyDescent="0.3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</row>
    <row r="32" spans="1:35" s="24" customFormat="1" ht="9" customHeight="1" thickTop="1" x14ac:dyDescent="0.25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</row>
    <row r="33" spans="1:33" s="26" customFormat="1" ht="15" customHeight="1" x14ac:dyDescent="0.25">
      <c r="A33" s="24"/>
      <c r="B33" s="99" t="s">
        <v>19</v>
      </c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24"/>
    </row>
    <row r="34" spans="1:33" s="26" customFormat="1" ht="15" customHeight="1" x14ac:dyDescent="0.2">
      <c r="A34" s="27"/>
      <c r="B34" s="43" t="s">
        <v>21</v>
      </c>
      <c r="C34" s="43"/>
      <c r="D34" s="43"/>
      <c r="E34" s="43"/>
      <c r="F34" s="43"/>
      <c r="G34" s="43"/>
      <c r="H34" s="43"/>
      <c r="I34" s="44"/>
      <c r="J34" s="44"/>
      <c r="K34" s="27"/>
      <c r="L34" s="43" t="s">
        <v>20</v>
      </c>
      <c r="M34" s="43"/>
      <c r="N34" s="43"/>
      <c r="O34" s="43"/>
      <c r="P34" s="45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7"/>
      <c r="AG34" s="27"/>
    </row>
    <row r="35" spans="1:33" s="26" customFormat="1" ht="15" customHeight="1" x14ac:dyDescent="0.2">
      <c r="A35" s="27"/>
      <c r="B35" s="43" t="s">
        <v>24</v>
      </c>
      <c r="C35" s="43"/>
      <c r="D35" s="43"/>
      <c r="E35" s="43"/>
      <c r="F35" s="43"/>
      <c r="G35" s="43"/>
      <c r="H35" s="43"/>
      <c r="I35" s="44"/>
      <c r="J35" s="44"/>
      <c r="K35" s="27"/>
      <c r="L35" s="43" t="s">
        <v>20</v>
      </c>
      <c r="M35" s="43"/>
      <c r="N35" s="43"/>
      <c r="O35" s="43"/>
      <c r="P35" s="45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7"/>
      <c r="AG35" s="27"/>
    </row>
    <row r="36" spans="1:33" s="26" customFormat="1" ht="11.25" customHeight="1" x14ac:dyDescent="0.2">
      <c r="A36" s="24"/>
      <c r="B36" s="28"/>
      <c r="C36" s="28"/>
      <c r="D36" s="28"/>
      <c r="E36" s="28"/>
      <c r="F36" s="28"/>
      <c r="G36" s="28"/>
      <c r="H36" s="28"/>
      <c r="I36" s="29"/>
      <c r="J36" s="29"/>
      <c r="K36" s="28"/>
      <c r="L36" s="28"/>
      <c r="M36" s="28"/>
      <c r="N36" s="30"/>
      <c r="O36" s="31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0"/>
    </row>
    <row r="37" spans="1:33" s="26" customFormat="1" ht="15" customHeight="1" x14ac:dyDescent="0.2">
      <c r="A37" s="27"/>
      <c r="B37" s="43" t="s">
        <v>22</v>
      </c>
      <c r="C37" s="43"/>
      <c r="D37" s="43"/>
      <c r="E37" s="43"/>
      <c r="F37" s="43"/>
      <c r="G37" s="43"/>
      <c r="H37" s="43"/>
      <c r="I37" s="44"/>
      <c r="J37" s="44"/>
      <c r="K37" s="27"/>
      <c r="L37" s="43" t="s">
        <v>20</v>
      </c>
      <c r="M37" s="43"/>
      <c r="N37" s="43"/>
      <c r="O37" s="43"/>
      <c r="P37" s="45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7"/>
      <c r="AG37" s="27"/>
    </row>
    <row r="38" spans="1:33" s="26" customFormat="1" ht="15" customHeight="1" x14ac:dyDescent="0.2">
      <c r="A38" s="27"/>
      <c r="B38" s="43" t="s">
        <v>25</v>
      </c>
      <c r="C38" s="43"/>
      <c r="D38" s="43"/>
      <c r="E38" s="43"/>
      <c r="F38" s="43"/>
      <c r="G38" s="43"/>
      <c r="H38" s="43"/>
      <c r="I38" s="44"/>
      <c r="J38" s="44"/>
      <c r="K38" s="27"/>
      <c r="L38" s="43" t="s">
        <v>20</v>
      </c>
      <c r="M38" s="43"/>
      <c r="N38" s="43"/>
      <c r="O38" s="43"/>
      <c r="P38" s="45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7"/>
      <c r="AG38" s="27"/>
    </row>
    <row r="39" spans="1:33" s="26" customFormat="1" ht="11.25" customHeight="1" x14ac:dyDescent="0.2">
      <c r="A39" s="24"/>
      <c r="B39" s="24"/>
      <c r="C39" s="24"/>
      <c r="D39" s="24"/>
      <c r="E39" s="24"/>
      <c r="F39" s="24"/>
      <c r="G39" s="24"/>
      <c r="H39" s="24"/>
      <c r="I39" s="33"/>
      <c r="J39" s="33"/>
      <c r="K39" s="24"/>
      <c r="L39" s="24"/>
      <c r="M39" s="24"/>
      <c r="N39" s="24"/>
      <c r="O39" s="24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24"/>
    </row>
    <row r="40" spans="1:33" s="26" customFormat="1" ht="15" customHeight="1" x14ac:dyDescent="0.2">
      <c r="A40" s="27"/>
      <c r="B40" s="43" t="s">
        <v>23</v>
      </c>
      <c r="C40" s="43"/>
      <c r="D40" s="43"/>
      <c r="E40" s="43"/>
      <c r="F40" s="43"/>
      <c r="G40" s="43"/>
      <c r="H40" s="43"/>
      <c r="I40" s="44"/>
      <c r="J40" s="44"/>
      <c r="K40" s="27"/>
      <c r="L40" s="43" t="s">
        <v>20</v>
      </c>
      <c r="M40" s="43"/>
      <c r="N40" s="43"/>
      <c r="O40" s="43"/>
      <c r="P40" s="45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7"/>
      <c r="AG40" s="27"/>
    </row>
    <row r="41" spans="1:33" s="26" customFormat="1" ht="15" customHeight="1" x14ac:dyDescent="0.2">
      <c r="A41" s="27"/>
      <c r="B41" s="43" t="s">
        <v>26</v>
      </c>
      <c r="C41" s="43"/>
      <c r="D41" s="43"/>
      <c r="E41" s="43"/>
      <c r="F41" s="43"/>
      <c r="G41" s="43"/>
      <c r="H41" s="43"/>
      <c r="I41" s="44"/>
      <c r="J41" s="44"/>
      <c r="K41" s="27"/>
      <c r="L41" s="43" t="s">
        <v>20</v>
      </c>
      <c r="M41" s="43"/>
      <c r="N41" s="43"/>
      <c r="O41" s="43"/>
      <c r="P41" s="45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7"/>
      <c r="AG41" s="27"/>
    </row>
    <row r="42" spans="1:33" s="26" customFormat="1" ht="11.25" customHeight="1" x14ac:dyDescent="0.2">
      <c r="C42" s="28"/>
      <c r="D42" s="28"/>
      <c r="E42" s="28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</row>
    <row r="43" spans="1:33" s="26" customFormat="1" ht="25.5" customHeight="1" x14ac:dyDescent="0.2">
      <c r="B43" s="48" t="s">
        <v>27</v>
      </c>
      <c r="C43" s="48"/>
      <c r="D43" s="48"/>
      <c r="E43" s="48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1"/>
    </row>
    <row r="44" spans="1:33" s="26" customFormat="1" ht="9.75" customHeight="1" x14ac:dyDescent="0.2">
      <c r="B44" s="79" t="s">
        <v>38</v>
      </c>
      <c r="C44" s="79"/>
      <c r="D44" s="79"/>
      <c r="E44" s="79"/>
      <c r="F44" s="79"/>
      <c r="G44" s="79"/>
      <c r="H44" s="79"/>
      <c r="I44" s="79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</row>
    <row r="45" spans="1:33" s="26" customFormat="1" ht="9.75" customHeight="1" thickBot="1" x14ac:dyDescent="0.25">
      <c r="B45" s="79"/>
      <c r="C45" s="79"/>
      <c r="D45" s="79"/>
      <c r="E45" s="79"/>
      <c r="F45" s="79"/>
      <c r="G45" s="79"/>
      <c r="H45" s="79"/>
      <c r="I45" s="79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</row>
    <row r="46" spans="1:33" s="26" customFormat="1" ht="9.75" customHeight="1" x14ac:dyDescent="0.2">
      <c r="B46" s="79" t="s">
        <v>39</v>
      </c>
      <c r="C46" s="79"/>
      <c r="D46" s="79"/>
      <c r="E46" s="79"/>
      <c r="F46" s="79"/>
      <c r="G46" s="79"/>
      <c r="H46" s="79"/>
      <c r="I46" s="79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</row>
    <row r="47" spans="1:33" s="26" customFormat="1" ht="9.75" customHeight="1" thickBot="1" x14ac:dyDescent="0.25">
      <c r="B47" s="79"/>
      <c r="C47" s="79"/>
      <c r="D47" s="79"/>
      <c r="E47" s="79"/>
      <c r="F47" s="79"/>
      <c r="G47" s="79"/>
      <c r="H47" s="79"/>
      <c r="I47" s="79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</row>
  </sheetData>
  <sheetProtection algorithmName="SHA-512" hashValue="Kn6ETkBchIjveUzyPUgFcVTde11WGV5iNyk4lqp7geIxtb2oUGebpa8hBDybEeyVuk+2Wmg0rk2KeGLrMVdU6g==" saltValue="r4/xVsl4OjekG7LOlQUSSA==" spinCount="100000" sheet="1" objects="1" scenarios="1" selectLockedCells="1"/>
  <mergeCells count="100">
    <mergeCell ref="B44:I45"/>
    <mergeCell ref="J44:AF45"/>
    <mergeCell ref="AA15:AF16"/>
    <mergeCell ref="O20:T20"/>
    <mergeCell ref="U20:Z20"/>
    <mergeCell ref="AA20:AF20"/>
    <mergeCell ref="B19:N19"/>
    <mergeCell ref="O21:T21"/>
    <mergeCell ref="U21:Z21"/>
    <mergeCell ref="O19:T19"/>
    <mergeCell ref="U19:Z19"/>
    <mergeCell ref="AA30:AF30"/>
    <mergeCell ref="B30:Z30"/>
    <mergeCell ref="I34:J34"/>
    <mergeCell ref="L34:O34"/>
    <mergeCell ref="P34:AF34"/>
    <mergeCell ref="J13:P13"/>
    <mergeCell ref="B14:I14"/>
    <mergeCell ref="Q14:R14"/>
    <mergeCell ref="B20:N20"/>
    <mergeCell ref="AA19:AF19"/>
    <mergeCell ref="J14:P14"/>
    <mergeCell ref="S14:Z14"/>
    <mergeCell ref="AA14:AF14"/>
    <mergeCell ref="U15:Z16"/>
    <mergeCell ref="S13:Z13"/>
    <mergeCell ref="AA13:AF13"/>
    <mergeCell ref="Q13:R13"/>
    <mergeCell ref="B13:I13"/>
    <mergeCell ref="AA28:AF28"/>
    <mergeCell ref="AA27:AF27"/>
    <mergeCell ref="B28:Z28"/>
    <mergeCell ref="B24:AF25"/>
    <mergeCell ref="B21:N21"/>
    <mergeCell ref="B46:I47"/>
    <mergeCell ref="J46:AF47"/>
    <mergeCell ref="U17:Z17"/>
    <mergeCell ref="O17:T17"/>
    <mergeCell ref="AA17:AF17"/>
    <mergeCell ref="B29:Z29"/>
    <mergeCell ref="AA29:AF29"/>
    <mergeCell ref="AA21:AF21"/>
    <mergeCell ref="B27:Z27"/>
    <mergeCell ref="AE26:AF26"/>
    <mergeCell ref="S26:AD26"/>
    <mergeCell ref="Q26:R26"/>
    <mergeCell ref="B26:P26"/>
    <mergeCell ref="O18:T18"/>
    <mergeCell ref="B33:AF33"/>
    <mergeCell ref="B34:H34"/>
    <mergeCell ref="B7:I7"/>
    <mergeCell ref="B8:I8"/>
    <mergeCell ref="B4:G4"/>
    <mergeCell ref="T4:AA4"/>
    <mergeCell ref="V5:AA5"/>
    <mergeCell ref="AA8:AF8"/>
    <mergeCell ref="B12:I12"/>
    <mergeCell ref="J12:P12"/>
    <mergeCell ref="X10:AF12"/>
    <mergeCell ref="Q10:W12"/>
    <mergeCell ref="B11:I11"/>
    <mergeCell ref="J11:P11"/>
    <mergeCell ref="A1:AG2"/>
    <mergeCell ref="L7:P7"/>
    <mergeCell ref="L8:P8"/>
    <mergeCell ref="B17:N17"/>
    <mergeCell ref="B18:N18"/>
    <mergeCell ref="J10:P10"/>
    <mergeCell ref="AA7:AF7"/>
    <mergeCell ref="U18:Z18"/>
    <mergeCell ref="AA18:AF18"/>
    <mergeCell ref="H4:R4"/>
    <mergeCell ref="O15:T16"/>
    <mergeCell ref="AB4:AF4"/>
    <mergeCell ref="AB5:AF5"/>
    <mergeCell ref="B10:I10"/>
    <mergeCell ref="S7:X7"/>
    <mergeCell ref="S8:X8"/>
    <mergeCell ref="I35:J35"/>
    <mergeCell ref="L35:O35"/>
    <mergeCell ref="P35:AF35"/>
    <mergeCell ref="B37:H37"/>
    <mergeCell ref="I37:J37"/>
    <mergeCell ref="L37:O37"/>
    <mergeCell ref="P37:AF37"/>
    <mergeCell ref="B35:H35"/>
    <mergeCell ref="B43:E43"/>
    <mergeCell ref="F43:AF43"/>
    <mergeCell ref="B41:H41"/>
    <mergeCell ref="I41:J41"/>
    <mergeCell ref="L41:O41"/>
    <mergeCell ref="P41:AF41"/>
    <mergeCell ref="B38:H38"/>
    <mergeCell ref="I38:J38"/>
    <mergeCell ref="L38:O38"/>
    <mergeCell ref="P38:AF38"/>
    <mergeCell ref="B40:H40"/>
    <mergeCell ref="I40:J40"/>
    <mergeCell ref="L40:O40"/>
    <mergeCell ref="P40:AF40"/>
  </mergeCells>
  <conditionalFormatting sqref="O21:AF22 AA27:AF27">
    <cfRule type="cellIs" dxfId="10" priority="47" operator="lessThan">
      <formula>0</formula>
    </cfRule>
  </conditionalFormatting>
  <conditionalFormatting sqref="AA30:AF30">
    <cfRule type="cellIs" dxfId="9" priority="37" operator="equal">
      <formula>"-"</formula>
    </cfRule>
    <cfRule type="cellIs" dxfId="8" priority="43" operator="lessThan">
      <formula>0</formula>
    </cfRule>
  </conditionalFormatting>
  <conditionalFormatting sqref="Q26:R26">
    <cfRule type="cellIs" dxfId="7" priority="40" operator="equal">
      <formula>"ER"</formula>
    </cfRule>
    <cfRule type="cellIs" dxfId="6" priority="41" operator="lessThan">
      <formula>0</formula>
    </cfRule>
  </conditionalFormatting>
  <conditionalFormatting sqref="AA28:AF28 AA29">
    <cfRule type="cellIs" dxfId="5" priority="39" operator="equal">
      <formula>"-"</formula>
    </cfRule>
  </conditionalFormatting>
  <conditionalFormatting sqref="AE26:AF26">
    <cfRule type="cellIs" dxfId="4" priority="38" operator="equal">
      <formula>"ER"</formula>
    </cfRule>
  </conditionalFormatting>
  <conditionalFormatting sqref="Q13:R13">
    <cfRule type="cellIs" dxfId="3" priority="35" operator="equal">
      <formula>"Y"</formula>
    </cfRule>
    <cfRule type="cellIs" dxfId="2" priority="36" operator="equal">
      <formula>"X"</formula>
    </cfRule>
  </conditionalFormatting>
  <conditionalFormatting sqref="Q14:R14">
    <cfRule type="expression" dxfId="1" priority="8">
      <formula>$Q$13="X"</formula>
    </cfRule>
    <cfRule type="expression" dxfId="0" priority="20">
      <formula>$Q$13="Y"</formula>
    </cfRule>
  </conditionalFormatting>
  <pageMargins left="0.7" right="0.7" top="0.75" bottom="0.75" header="0.3" footer="0.3"/>
  <pageSetup orientation="portrait" verticalDpi="0" r:id="rId1"/>
  <headerFooter>
    <oddFooter>&amp;LPR-0050 (Rev. 4/24)&amp;RRDA1280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5C22EA8-D6AF-4F85-AD37-54A38F7AEF37}">
          <x14:formula1>
            <xm:f>Lists!$A$1:$A$2</xm:f>
          </x14:formula1>
          <xm:sqref>S8:X9</xm:sqref>
        </x14:dataValidation>
        <x14:dataValidation type="list" allowBlank="1" showInputMessage="1" showErrorMessage="1" xr:uid="{147E7601-C80D-4914-972F-7C616B51FBF8}">
          <x14:formula1>
            <xm:f>Lists!$A$1:$A$8</xm:f>
          </x14:formula1>
          <xm:sqref>AA8:AF9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D3545-B049-46BB-AC6E-8F9F99E0A0F2}">
  <dimension ref="A1:E3"/>
  <sheetViews>
    <sheetView zoomScale="85" zoomScaleNormal="85" workbookViewId="0">
      <selection activeCell="A3" sqref="A3"/>
    </sheetView>
  </sheetViews>
  <sheetFormatPr defaultRowHeight="15" x14ac:dyDescent="0.25"/>
  <cols>
    <col min="1" max="2" width="16.5703125" style="1" customWidth="1"/>
    <col min="3" max="5" width="16.5703125" customWidth="1"/>
    <col min="7" max="11" width="16" customWidth="1"/>
  </cols>
  <sheetData>
    <row r="1" spans="1:5" ht="26.25" x14ac:dyDescent="0.25">
      <c r="A1" s="121" t="s">
        <v>45</v>
      </c>
      <c r="B1" s="122"/>
      <c r="D1" s="121" t="s">
        <v>46</v>
      </c>
      <c r="E1" s="122"/>
    </row>
    <row r="2" spans="1:5" ht="45" x14ac:dyDescent="0.25">
      <c r="A2" s="38" t="s">
        <v>47</v>
      </c>
      <c r="B2" s="38" t="s">
        <v>44</v>
      </c>
      <c r="C2" s="37"/>
      <c r="D2" s="38" t="s">
        <v>47</v>
      </c>
      <c r="E2" s="38" t="s">
        <v>44</v>
      </c>
    </row>
    <row r="3" spans="1:5" x14ac:dyDescent="0.25">
      <c r="A3" s="39"/>
      <c r="B3" s="41">
        <f>A3/7.5</f>
        <v>0</v>
      </c>
      <c r="D3" s="40"/>
      <c r="E3" s="42">
        <f>D3/8</f>
        <v>0</v>
      </c>
    </row>
  </sheetData>
  <sheetProtection algorithmName="SHA-512" hashValue="pjE53XGrbblZtLi7//VKIwqDPV3PdEb9183u3E/livzNWmwPmcYkDeUPHkYYzMGcqNkm4LFjsTDsdBl2gsVeKw==" saltValue="EIdmxETr1qMj1i0kJZlmsg==" spinCount="100000" sheet="1" objects="1" scenarios="1" selectLockedCells="1"/>
  <mergeCells count="2">
    <mergeCell ref="A1:B1"/>
    <mergeCell ref="D1:E1"/>
  </mergeCells>
  <pageMargins left="0.7" right="0.7" top="0.75" bottom="0.75" header="0.3" footer="0.3"/>
  <pageSetup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DropDown="1" showInputMessage="1" showErrorMessage="1" xr:uid="{0AD0D8F1-289D-49B5-9DAE-8A845DDEC79C}">
          <x14:formula1>
            <xm:f>Lists!$F$1:$F$12</xm:f>
          </x14:formula1>
          <xm:sqref>A3</xm:sqref>
        </x14:dataValidation>
        <x14:dataValidation type="list" allowBlank="1" showDropDown="1" showInputMessage="1" showErrorMessage="1" xr:uid="{317CF7D5-E83E-4660-A3CD-36D792645FE4}">
          <x14:formula1>
            <xm:f>Lists!$G$1:$G$12</xm:f>
          </x14:formula1>
          <xm:sqref>D3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C4AF9-B84E-4DB6-906D-16EE6EC228EC}">
  <dimension ref="A1:G12"/>
  <sheetViews>
    <sheetView workbookViewId="0">
      <selection activeCell="E1" sqref="E1"/>
    </sheetView>
  </sheetViews>
  <sheetFormatPr defaultRowHeight="15" x14ac:dyDescent="0.25"/>
  <sheetData>
    <row r="1" spans="1:7" x14ac:dyDescent="0.25">
      <c r="A1" s="1">
        <v>7.5</v>
      </c>
      <c r="C1" s="1" t="s">
        <v>11</v>
      </c>
      <c r="F1">
        <v>7.5</v>
      </c>
      <c r="G1">
        <v>8</v>
      </c>
    </row>
    <row r="2" spans="1:7" x14ac:dyDescent="0.25">
      <c r="A2" s="1">
        <v>8</v>
      </c>
      <c r="C2" s="1" t="s">
        <v>12</v>
      </c>
      <c r="F2">
        <f>F1+7.5</f>
        <v>15</v>
      </c>
      <c r="G2">
        <f>G1+8</f>
        <v>16</v>
      </c>
    </row>
    <row r="3" spans="1:7" x14ac:dyDescent="0.25">
      <c r="A3" s="1">
        <v>11.3</v>
      </c>
      <c r="C3" s="1"/>
      <c r="F3">
        <f t="shared" ref="F3:F12" si="0">F2+7.5</f>
        <v>22.5</v>
      </c>
      <c r="G3">
        <f t="shared" ref="G3:G12" si="1">G2+8</f>
        <v>24</v>
      </c>
    </row>
    <row r="4" spans="1:7" x14ac:dyDescent="0.25">
      <c r="A4" s="1">
        <v>12</v>
      </c>
      <c r="F4">
        <f t="shared" si="0"/>
        <v>30</v>
      </c>
      <c r="G4">
        <f t="shared" si="1"/>
        <v>32</v>
      </c>
    </row>
    <row r="5" spans="1:7" x14ac:dyDescent="0.25">
      <c r="A5" s="1">
        <v>13.2</v>
      </c>
      <c r="F5">
        <f t="shared" si="0"/>
        <v>37.5</v>
      </c>
      <c r="G5">
        <f t="shared" si="1"/>
        <v>40</v>
      </c>
    </row>
    <row r="6" spans="1:7" x14ac:dyDescent="0.25">
      <c r="A6" s="1">
        <v>14</v>
      </c>
      <c r="F6">
        <f t="shared" si="0"/>
        <v>45</v>
      </c>
      <c r="G6">
        <f t="shared" si="1"/>
        <v>48</v>
      </c>
    </row>
    <row r="7" spans="1:7" x14ac:dyDescent="0.25">
      <c r="A7" s="1">
        <v>15</v>
      </c>
      <c r="F7">
        <f t="shared" si="0"/>
        <v>52.5</v>
      </c>
      <c r="G7">
        <f t="shared" si="1"/>
        <v>56</v>
      </c>
    </row>
    <row r="8" spans="1:7" x14ac:dyDescent="0.25">
      <c r="A8" s="1">
        <v>16</v>
      </c>
      <c r="F8">
        <f t="shared" si="0"/>
        <v>60</v>
      </c>
      <c r="G8">
        <f t="shared" si="1"/>
        <v>64</v>
      </c>
    </row>
    <row r="9" spans="1:7" x14ac:dyDescent="0.25">
      <c r="F9">
        <f t="shared" si="0"/>
        <v>67.5</v>
      </c>
      <c r="G9">
        <f t="shared" si="1"/>
        <v>72</v>
      </c>
    </row>
    <row r="10" spans="1:7" x14ac:dyDescent="0.25">
      <c r="F10">
        <f t="shared" si="0"/>
        <v>75</v>
      </c>
      <c r="G10">
        <f t="shared" si="1"/>
        <v>80</v>
      </c>
    </row>
    <row r="11" spans="1:7" x14ac:dyDescent="0.25">
      <c r="F11">
        <f t="shared" si="0"/>
        <v>82.5</v>
      </c>
      <c r="G11">
        <f t="shared" si="1"/>
        <v>88</v>
      </c>
    </row>
    <row r="12" spans="1:7" x14ac:dyDescent="0.25">
      <c r="F12">
        <f t="shared" si="0"/>
        <v>90</v>
      </c>
      <c r="G12">
        <f t="shared" si="1"/>
        <v>96</v>
      </c>
    </row>
  </sheetData>
  <sheetProtection algorithmName="SHA-512" hashValue="lZyurYCIuD6tbwmi4JA+Mtvn+kUUIzTA6BAvtfFN4B32ygRS3ZifVBhbQCfRtFi0weo4ezRhC1JmRoImHMBjVg==" saltValue="OBr4IMPxTC97XHjdHZumX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C7</vt:lpstr>
      <vt:lpstr>Front Load Calc</vt:lpstr>
      <vt:lpstr>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D. Weaver</dc:creator>
  <cp:lastModifiedBy>Shawana Brown</cp:lastModifiedBy>
  <cp:lastPrinted>2024-04-23T16:04:05Z</cp:lastPrinted>
  <dcterms:created xsi:type="dcterms:W3CDTF">2023-10-27T20:40:31Z</dcterms:created>
  <dcterms:modified xsi:type="dcterms:W3CDTF">2024-05-03T22:40:48Z</dcterms:modified>
</cp:coreProperties>
</file>